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checkCompatibility="1" autoCompressPictures="0"/>
  <bookViews>
    <workbookView xWindow="4580" yWindow="0" windowWidth="22180" windowHeight="20200" tabRatio="500"/>
  </bookViews>
  <sheets>
    <sheet name="RECAPITULATIF" sheetId="1" r:id="rId1"/>
    <sheet name="Packages stands" sheetId="2" r:id="rId2"/>
    <sheet name="Besoins complémentaires" sheetId="3" r:id="rId3"/>
    <sheet name="Feuil1" sheetId="4" r:id="rId4"/>
  </sheets>
  <definedNames>
    <definedName name="_xlnm.Print_Area" localSheetId="1">'Packages stands'!$A$1:$K$41</definedName>
    <definedName name="_xlnm.Print_Area" localSheetId="0">RECAPITULATIF!$A$1:$D$75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 i="2" l="1"/>
  <c r="H15" i="2"/>
  <c r="F16" i="2"/>
  <c r="H16" i="2"/>
  <c r="F17" i="2"/>
  <c r="H17" i="2"/>
  <c r="F18" i="2"/>
  <c r="H18" i="2"/>
  <c r="I19" i="2"/>
  <c r="C21" i="1"/>
  <c r="D24" i="2"/>
  <c r="D15" i="2"/>
  <c r="E6" i="3"/>
  <c r="E7" i="3"/>
  <c r="E8" i="3"/>
  <c r="E9" i="3"/>
  <c r="E10" i="3"/>
  <c r="E11" i="3"/>
  <c r="E12" i="3"/>
  <c r="E14" i="3"/>
  <c r="E15" i="3"/>
  <c r="E16" i="3"/>
  <c r="E17" i="3"/>
  <c r="E20" i="3"/>
  <c r="E21" i="3"/>
  <c r="E23" i="3"/>
  <c r="E24" i="3"/>
  <c r="G19" i="2"/>
  <c r="B21" i="1"/>
  <c r="F24" i="2"/>
  <c r="J18" i="2"/>
  <c r="C16" i="3"/>
  <c r="C14" i="3"/>
  <c r="C15" i="3"/>
  <c r="D27" i="2"/>
  <c r="F27" i="2"/>
  <c r="D26" i="2"/>
  <c r="F26" i="2"/>
  <c r="D25" i="2"/>
  <c r="F25" i="2"/>
  <c r="D18" i="2"/>
  <c r="D17" i="2"/>
  <c r="D16" i="2"/>
  <c r="J16" i="2"/>
  <c r="H24" i="2"/>
  <c r="J24" i="2"/>
  <c r="H25" i="2"/>
  <c r="J25" i="2"/>
  <c r="G28" i="2"/>
  <c r="B22" i="1"/>
  <c r="H26" i="2"/>
  <c r="H27" i="2"/>
  <c r="I28" i="2"/>
  <c r="C22" i="1"/>
  <c r="J17" i="2"/>
  <c r="J27" i="2"/>
  <c r="E26" i="3"/>
  <c r="B23" i="1"/>
  <c r="B24" i="1"/>
  <c r="E27" i="3"/>
  <c r="C23" i="1"/>
  <c r="E28" i="3"/>
  <c r="D23" i="1"/>
  <c r="J26" i="2"/>
  <c r="K28" i="2"/>
  <c r="D22" i="1"/>
  <c r="J15" i="2"/>
  <c r="K19" i="2"/>
  <c r="D21" i="1"/>
  <c r="C24" i="1"/>
  <c r="D24" i="1"/>
</calcChain>
</file>

<file path=xl/sharedStrings.xml><?xml version="1.0" encoding="utf-8"?>
<sst xmlns="http://schemas.openxmlformats.org/spreadsheetml/2006/main" count="133" uniqueCount="100">
  <si>
    <t>Descriptif</t>
  </si>
  <si>
    <t>Prix total HT</t>
  </si>
  <si>
    <t>TOTAL HT</t>
  </si>
  <si>
    <t>Raison sociale :</t>
  </si>
  <si>
    <t>Direction/Service :</t>
  </si>
  <si>
    <t xml:space="preserve">Adresse : </t>
  </si>
  <si>
    <t xml:space="preserve">Code postal : </t>
  </si>
  <si>
    <t xml:space="preserve">Ville : </t>
  </si>
  <si>
    <t>Pays :</t>
  </si>
  <si>
    <t>ADRESSE DE FACTURATION</t>
  </si>
  <si>
    <t xml:space="preserve">E-mail : </t>
  </si>
  <si>
    <t>N° TVA Intracommunautaire :</t>
  </si>
  <si>
    <t>Fait à :</t>
  </si>
  <si>
    <t>Nom du signataire :</t>
  </si>
  <si>
    <t>Contact du signataire :</t>
  </si>
  <si>
    <t>Cachet et signature:</t>
  </si>
  <si>
    <t>TVA 20%</t>
  </si>
  <si>
    <t>Les 4 packages proposés se distinguent ainsi :</t>
  </si>
  <si>
    <r>
      <t>6m</t>
    </r>
    <r>
      <rPr>
        <b/>
        <vertAlign val="superscript"/>
        <sz val="16"/>
        <color theme="1"/>
        <rFont val="Helvetica"/>
      </rPr>
      <t>2</t>
    </r>
  </si>
  <si>
    <r>
      <t>9m</t>
    </r>
    <r>
      <rPr>
        <b/>
        <vertAlign val="superscript"/>
        <sz val="16"/>
        <color theme="1"/>
        <rFont val="Helvetica"/>
      </rPr>
      <t>2</t>
    </r>
  </si>
  <si>
    <r>
      <t>12m</t>
    </r>
    <r>
      <rPr>
        <b/>
        <vertAlign val="superscript"/>
        <sz val="16"/>
        <color theme="1"/>
        <rFont val="Helvetica"/>
      </rPr>
      <t>2</t>
    </r>
  </si>
  <si>
    <r>
      <t>18m</t>
    </r>
    <r>
      <rPr>
        <b/>
        <vertAlign val="superscript"/>
        <sz val="16"/>
        <color theme="1"/>
        <rFont val="Helvetica"/>
      </rPr>
      <t>2</t>
    </r>
  </si>
  <si>
    <t>Package 6m2</t>
  </si>
  <si>
    <t>Package 9m2</t>
  </si>
  <si>
    <t>Package 12m2</t>
  </si>
  <si>
    <t>Package 18m2</t>
  </si>
  <si>
    <t>Formules</t>
  </si>
  <si>
    <t>Prix unitaire HT</t>
  </si>
  <si>
    <t>Nombre</t>
  </si>
  <si>
    <t>Prix total TTC</t>
  </si>
  <si>
    <t>TVA</t>
  </si>
  <si>
    <t>TOTAL TTC</t>
  </si>
  <si>
    <t>Stands tarifs adhérents</t>
  </si>
  <si>
    <t>Stands tarifs non adhérents</t>
  </si>
  <si>
    <t>Sous-total HT</t>
  </si>
  <si>
    <t>Mobilier</t>
  </si>
  <si>
    <t>Technique</t>
  </si>
  <si>
    <t>Internet / Electricité</t>
  </si>
  <si>
    <t>BON DE COMMANDE 
PACKAGES STANDS</t>
  </si>
  <si>
    <t>Sous-Total</t>
  </si>
  <si>
    <t>TOTAL</t>
  </si>
  <si>
    <t>Le :</t>
  </si>
  <si>
    <t>Quantité</t>
  </si>
  <si>
    <t>BON DE COMMANDE
BESOINS COMPLEMENTAIRES</t>
  </si>
  <si>
    <t>Pour toute autre demande, merci de nous consulter : entreprises@meet-inge.fr</t>
  </si>
  <si>
    <t>Forfait livraisons, montage et démontage</t>
  </si>
  <si>
    <t>Cachet et signature :</t>
  </si>
  <si>
    <t>*Merci de nous indiquer votre numéro de bon de commande, communiqué par votre service comptabilité</t>
  </si>
  <si>
    <t>A noter que l'inscription sera prise en compte dès réception de votre paiement</t>
  </si>
  <si>
    <t>Mange-debout plateau blanc (h118cm x diamètre 80cm)</t>
  </si>
  <si>
    <t>Tabouret Z haut blanc beige ou noir (h78cm x diamètre 35cm)</t>
  </si>
  <si>
    <t>Table blanche ou noire (h75 x diamètre 80cm)</t>
  </si>
  <si>
    <t>Guéridon bas blanc ou noir (h45 x diamètre 80cm)</t>
  </si>
  <si>
    <t>Fauteuil blanc ou noir (42cm x 55cm x 48cm)</t>
  </si>
  <si>
    <t>Pouf blanc, noir, bleu, beige ou rouge  (h46cm  x diamètre 35cm)</t>
  </si>
  <si>
    <t>Chaise blanche ( 38cm x 45cm x 46cm)</t>
  </si>
  <si>
    <t>Assistance vidéo forfait 4h</t>
  </si>
  <si>
    <t>Sonorisation (N. B. soumis à validation de l'organisateur)</t>
  </si>
  <si>
    <t>sur étude</t>
  </si>
  <si>
    <t>Besoins électriques supplémentaires (base 3 KW)</t>
  </si>
  <si>
    <t>Coordonnées bancaires</t>
  </si>
  <si>
    <t>IBAN : FR76 3005 6000 3700 3704 7311 474</t>
  </si>
  <si>
    <t>BIC : CCFRFRPP</t>
  </si>
  <si>
    <t>Connexion Internet filaire (5 Mo)</t>
  </si>
  <si>
    <t>Besoins complémentaires</t>
  </si>
  <si>
    <r>
      <rPr>
        <b/>
        <sz val="12"/>
        <rFont val="Helvetica"/>
      </rPr>
      <t>Cloisons</t>
    </r>
    <r>
      <rPr>
        <sz val="12"/>
        <rFont val="Helvetica"/>
      </rPr>
      <t xml:space="preserve"> modulaires en mélaminé blanc
</t>
    </r>
    <r>
      <rPr>
        <b/>
        <sz val="12"/>
        <rFont val="Helvetica"/>
      </rPr>
      <t>Mobilier :</t>
    </r>
    <r>
      <rPr>
        <sz val="12"/>
        <rFont val="Helvetica"/>
      </rPr>
      <t xml:space="preserve"> 1 desk, 3 tabourets hauts, 1 corbeille, 1 porte-documents
</t>
    </r>
    <r>
      <rPr>
        <b/>
        <sz val="12"/>
        <rFont val="Helvetica"/>
      </rPr>
      <t xml:space="preserve">Technique : </t>
    </r>
    <r>
      <rPr>
        <sz val="12"/>
        <rFont val="Helvetica"/>
      </rPr>
      <t xml:space="preserve">Rail de spots, 1 triplette, électricité 1kw, connexion wifi
</t>
    </r>
    <r>
      <rPr>
        <b/>
        <sz val="12"/>
        <rFont val="Helvetica"/>
      </rPr>
      <t>Déco :</t>
    </r>
    <r>
      <rPr>
        <sz val="12"/>
        <rFont val="Helvetica"/>
      </rPr>
      <t xml:space="preserve"> 1 enseigne de stand, moquette.
</t>
    </r>
    <r>
      <rPr>
        <b/>
        <sz val="12"/>
        <rFont val="Helvetica"/>
      </rPr>
      <t>Pass journée pour 3 personnes</t>
    </r>
    <r>
      <rPr>
        <sz val="12"/>
        <rFont val="Helvetica"/>
      </rPr>
      <t xml:space="preserve"> avec accès complet à toute la manifestation dont 3 cocktails déjeunatoires et accès plénière.</t>
    </r>
  </si>
  <si>
    <r>
      <rPr>
        <b/>
        <sz val="12"/>
        <color theme="1" tint="0.249977111117893"/>
        <rFont val="Helvetica"/>
      </rPr>
      <t>Cloisons</t>
    </r>
    <r>
      <rPr>
        <sz val="12"/>
        <color theme="1" tint="0.249977111117893"/>
        <rFont val="Helvetica"/>
      </rPr>
      <t xml:space="preserve"> modulaires en mélaminé blanc
</t>
    </r>
    <r>
      <rPr>
        <b/>
        <sz val="12"/>
        <color theme="1" tint="0.249977111117893"/>
        <rFont val="Helvetica"/>
      </rPr>
      <t>Mobilier :</t>
    </r>
    <r>
      <rPr>
        <sz val="12"/>
        <color theme="1" tint="0.249977111117893"/>
        <rFont val="Helvetica"/>
      </rPr>
      <t xml:space="preserve"> 1 desk, 3 tabourets hauts, 1 table, 2 chaises, 1 corbeille, 1 porte-document
</t>
    </r>
    <r>
      <rPr>
        <b/>
        <sz val="12"/>
        <color theme="1" tint="0.249977111117893"/>
        <rFont val="Helvetica"/>
      </rPr>
      <t xml:space="preserve">Technique : </t>
    </r>
    <r>
      <rPr>
        <sz val="12"/>
        <color theme="1" tint="0.249977111117893"/>
        <rFont val="Helvetica"/>
      </rPr>
      <t xml:space="preserve">rail de spots, 1 triplette, électricité 1kw, connexion wifi
</t>
    </r>
    <r>
      <rPr>
        <b/>
        <sz val="12"/>
        <color theme="1" tint="0.249977111117893"/>
        <rFont val="Helvetica"/>
      </rPr>
      <t>Déco :</t>
    </r>
    <r>
      <rPr>
        <sz val="12"/>
        <color theme="1" tint="0.249977111117893"/>
        <rFont val="Helvetica"/>
      </rPr>
      <t xml:space="preserve"> 1 enseigne de stand, moquette
</t>
    </r>
    <r>
      <rPr>
        <b/>
        <sz val="12"/>
        <color theme="1" tint="0.249977111117893"/>
        <rFont val="Helvetica"/>
      </rPr>
      <t>Pass journée pour 4 personnes</t>
    </r>
    <r>
      <rPr>
        <sz val="12"/>
        <color theme="1" tint="0.249977111117893"/>
        <rFont val="Helvetica"/>
      </rPr>
      <t xml:space="preserve"> avec accès complet à toute la manifestation dont 4 cocktails déjeunatoires et accès plénière.</t>
    </r>
  </si>
  <si>
    <r>
      <rPr>
        <b/>
        <sz val="12"/>
        <color theme="1" tint="0.249977111117893"/>
        <rFont val="Helvetica"/>
      </rPr>
      <t>Cloisons</t>
    </r>
    <r>
      <rPr>
        <sz val="12"/>
        <color theme="1" tint="0.249977111117893"/>
        <rFont val="Helvetica"/>
      </rPr>
      <t xml:space="preserve"> modulaires en mélaminé blanc
</t>
    </r>
    <r>
      <rPr>
        <b/>
        <sz val="12"/>
        <color theme="1" tint="0.249977111117893"/>
        <rFont val="Helvetica"/>
      </rPr>
      <t>Mobilier :</t>
    </r>
    <r>
      <rPr>
        <sz val="12"/>
        <color theme="1" tint="0.249977111117893"/>
        <rFont val="Helvetica"/>
      </rPr>
      <t xml:space="preserve"> 1 desk, 3 tabourets hauts, 1 table, 3 chaises, 1 corbeille, 1 porte-documents
</t>
    </r>
    <r>
      <rPr>
        <b/>
        <sz val="12"/>
        <color theme="1" tint="0.249977111117893"/>
        <rFont val="Helvetica"/>
      </rPr>
      <t>Technique :</t>
    </r>
    <r>
      <rPr>
        <sz val="12"/>
        <color theme="1" tint="0.249977111117893"/>
        <rFont val="Helvetica"/>
      </rPr>
      <t xml:space="preserve"> rail de spots, 1 triplette, électricité 1kw, connexion wifi
</t>
    </r>
    <r>
      <rPr>
        <b/>
        <sz val="12"/>
        <color theme="1" tint="0.249977111117893"/>
        <rFont val="Helvetica"/>
      </rPr>
      <t>Déco :</t>
    </r>
    <r>
      <rPr>
        <sz val="12"/>
        <color theme="1" tint="0.249977111117893"/>
        <rFont val="Helvetica"/>
      </rPr>
      <t xml:space="preserve"> 1 enseigne de stand, moquette
</t>
    </r>
    <r>
      <rPr>
        <b/>
        <sz val="12"/>
        <color theme="1" tint="0.249977111117893"/>
        <rFont val="Helvetica"/>
      </rPr>
      <t>Pass journée pour 5 personnes</t>
    </r>
    <r>
      <rPr>
        <sz val="12"/>
        <color theme="1" tint="0.249977111117893"/>
        <rFont val="Helvetica"/>
      </rPr>
      <t xml:space="preserve"> avec accès complet à toute la manifestation dont 5 cocktails déjeunatoires et accès plénière.</t>
    </r>
  </si>
  <si>
    <r>
      <rPr>
        <b/>
        <sz val="12"/>
        <rFont val="Helvetica"/>
      </rPr>
      <t>Cloisons</t>
    </r>
    <r>
      <rPr>
        <sz val="12"/>
        <rFont val="Helvetica"/>
      </rPr>
      <t xml:space="preserve"> modulaires en mélaminé blanc
</t>
    </r>
    <r>
      <rPr>
        <b/>
        <sz val="12"/>
        <rFont val="Helvetica"/>
      </rPr>
      <t>Mobilier :</t>
    </r>
    <r>
      <rPr>
        <sz val="12"/>
        <rFont val="Helvetica"/>
      </rPr>
      <t xml:space="preserve"> 1 desk, 3 tabourets hauts, 1 table, 4 chaises, 1 corbeille, 1 porte-documents
</t>
    </r>
    <r>
      <rPr>
        <b/>
        <sz val="12"/>
        <rFont val="Helvetica"/>
      </rPr>
      <t>Technique :</t>
    </r>
    <r>
      <rPr>
        <sz val="12"/>
        <rFont val="Helvetica"/>
      </rPr>
      <t xml:space="preserve"> rail de spots, 1 triplette, électricité 1kw, connexion wifi
</t>
    </r>
    <r>
      <rPr>
        <b/>
        <sz val="12"/>
        <rFont val="Helvetica"/>
      </rPr>
      <t>Déco :</t>
    </r>
    <r>
      <rPr>
        <sz val="12"/>
        <rFont val="Helvetica"/>
      </rPr>
      <t xml:space="preserve"> 1 enseigne de stand, moquette
</t>
    </r>
    <r>
      <rPr>
        <b/>
        <sz val="12"/>
        <rFont val="Helvetica"/>
      </rPr>
      <t>Pass journée pour 6 personnes</t>
    </r>
    <r>
      <rPr>
        <sz val="12"/>
        <rFont val="Helvetica"/>
      </rPr>
      <t xml:space="preserve"> avec accès complet à toute la manifestation dont 5 cocktails déjeunatoires et accès plénière.</t>
    </r>
  </si>
  <si>
    <t>RÉCAPITULATIF COMMANDES</t>
  </si>
  <si>
    <t>TARIFS ADHÉRENTS</t>
  </si>
  <si>
    <t>TARIFS NON ADHÉRENTS</t>
  </si>
  <si>
    <r>
      <rPr>
        <i/>
        <sz val="12"/>
        <color theme="1"/>
        <rFont val="Helvetica"/>
      </rPr>
      <t>Pour tous besoins complémentaires de mobilier ou technique, merci de nous l'indiquer dans l'onglet suivant.</t>
    </r>
  </si>
  <si>
    <t>Ecran 55" full HD + location pied support écran</t>
  </si>
  <si>
    <t>Ecran 40" full HD + location pied support écran</t>
  </si>
  <si>
    <t>Ecran 46" full HD + location pied support écran</t>
  </si>
  <si>
    <t>*Merci de noter que cette personne aura exclusivement accès à l'espace exposant sur le site Internet. 
Si vous souhaitez que d'autres personnes y aient accès, merci de nous adresser un email à entreprises@meet-inge.fr</t>
  </si>
  <si>
    <t>NUMERO DE BON DE COMMANDE* :</t>
  </si>
  <si>
    <t>CONDITIONS GÉNÉRALES  DE VENTE</t>
  </si>
  <si>
    <r>
      <rPr>
        <b/>
        <sz val="12"/>
        <color theme="1"/>
        <rFont val="Helvetica"/>
      </rPr>
      <t>ARTICLE 1 - Inscriptions et attributions des stands</t>
    </r>
    <r>
      <rPr>
        <sz val="12"/>
        <color theme="1"/>
        <rFont val="Helvetica"/>
      </rPr>
      <t xml:space="preserve">
Les inscriptions ne pourront être satisfaites que si elles sont accompagnées du règlement correspondant. Aucune inscription ne sera prise en compte sans le versement de ce règlement. Toute inscription sera définitive à compter de la date du virement sur le compte bancaire de l’organisateur de Meet’ingé 2019.
En cas de demande de participation excédant l’offre de stands, la priorité sera donnée aux sociétés par ordre d’arrivée des dossiers exposants.</t>
    </r>
  </si>
  <si>
    <r>
      <rPr>
        <b/>
        <sz val="12"/>
        <color theme="1"/>
        <rFont val="Helvetica"/>
      </rPr>
      <t>ARTICLE 2 - Modalités de paiement</t>
    </r>
    <r>
      <rPr>
        <sz val="12"/>
        <color theme="1"/>
        <rFont val="Helvetica"/>
      </rPr>
      <t xml:space="preserve">
Le paiement de la location du stand et des frais annexes se fera aux échéances et selon des modalités déterminées par l’organisateur et communiquées à l’exposant dans le présent contrat. Lors de son inscription, le règlement du montant de la société participante est défini comme tel : 100% du montant TTC de la participation lors de l’inscription; devant être réglé au plus tard le 2 septembre 2019. 
L’inscription deviendra définitive à réception du règlement de la totalité de la facture.
Le règlement s’effectuera par virement bancaire à la société Phénomène à l’aide du RIB indiqué sur le bon de commande. 
Dès le virement effectué, il est demandé à l’exposant de nous envoyer impérativement la copie de l’ordre de virement par e-mail (entreprises@meet-inge.fr).</t>
    </r>
  </si>
  <si>
    <r>
      <rPr>
        <b/>
        <sz val="12"/>
        <color theme="1"/>
        <rFont val="Helvetica"/>
      </rPr>
      <t>ARTICLE 3 - Prestations supplémentaires</t>
    </r>
    <r>
      <rPr>
        <sz val="12"/>
        <color theme="1"/>
        <rFont val="Helvetica"/>
      </rPr>
      <t xml:space="preserve">
Les prestations supplémentaires ne faisant pas partie du package de base proposé par l’organisateur doivent être indiquées sur le bon de commande initial (onglet « besoins complémentaires »). 
Par la suite, toute demande complémentaire fera l’objet d’un devis additionnel et sera prise en compte dès règlement du montant mentionné sur ce devis.</t>
    </r>
  </si>
  <si>
    <r>
      <rPr>
        <b/>
        <sz val="12"/>
        <color theme="1"/>
        <rFont val="Helvetica"/>
      </rPr>
      <t>ARTICLE 5 - Force majeure</t>
    </r>
    <r>
      <rPr>
        <sz val="12"/>
        <color theme="1"/>
        <rFont val="Helvetica"/>
      </rPr>
      <t xml:space="preserve">
Les cas de force majeure, et notamment les grèves nationales, les pandémies, les actes des autorités publiques, etc. ou tout autre événement imprévisible, irrésistible et insurmontable indépendant de la volonté de l’organisateur et entravant les prestations, ainsi que tout empêchement constituant un obstacle définitif à l’exécution des présentes conditions générales de vente, suspendent de plein droit les obligations de l’organisateur relatives à ces conditions générales de vente et dégagent alors celui-ci de toute responsabilité ou de tout dommage pouvant en résulter.</t>
    </r>
  </si>
  <si>
    <r>
      <rPr>
        <b/>
        <sz val="12"/>
        <color theme="1"/>
        <rFont val="Helvetica"/>
      </rPr>
      <t>ARTICLE 6 - Responsabilité - Assurance</t>
    </r>
    <r>
      <rPr>
        <sz val="12"/>
        <color theme="1"/>
        <rFont val="Helvetica"/>
      </rPr>
      <t xml:space="preserve">
Chaque exposant à cette manifestation devra être titulaire d’une police d’assurance couvrant sa responsabilité pour les dommages causés aux tiers y compris les autres exposants et dont il serait reconnu personnellement responsable. 
La justification de cette police d’assurance devra être adressée à l’organisateur avant le lundi 14 octobre 2019.
D’une façon générale, l’organisateur décline toute responsabilité pour tout incident indépendant de sa volonté, pouvant troubler le déroulement de la manifestation et provoquant un préjudice quelconque aux exposants. 
En outre, l’organisateur décline toute responsabilité au regard des pertes, vols et dommages de quelque nature que ce soit, intervenus aux matériels informatiques et biens divers appartenant à l’exposant, lequel devra souscrire et justifier toute assurance pour son matériel.</t>
    </r>
  </si>
  <si>
    <r>
      <rPr>
        <b/>
        <sz val="12"/>
        <color theme="1"/>
        <rFont val="Helvetica"/>
      </rPr>
      <t>ARTICLE 7 - Conditions de sécurité</t>
    </r>
    <r>
      <rPr>
        <sz val="12"/>
        <color theme="1"/>
        <rFont val="Helvetica"/>
      </rPr>
      <t xml:space="preserve">
L’exposant s’engage à observer strictement les conditions de sécurité du site disponibles sur demande.</t>
    </r>
  </si>
  <si>
    <r>
      <rPr>
        <b/>
        <sz val="12"/>
        <color theme="1"/>
        <rFont val="Helvetica"/>
      </rPr>
      <t>ARTICLE 8 - Modification des conditions générales de vente</t>
    </r>
    <r>
      <rPr>
        <sz val="12"/>
        <color theme="1"/>
        <rFont val="Helvetica"/>
      </rPr>
      <t xml:space="preserve">
L’organisateur se réserve le droit de modifier à tout moment les présentes conditions générales de vente et d’en informer l’entreprise exposante huit jours avant l’entrée en vigueur des nouvelles conditions générales de vente.</t>
    </r>
  </si>
  <si>
    <r>
      <rPr>
        <b/>
        <sz val="12"/>
        <color theme="1"/>
        <rFont val="Helvetica"/>
      </rPr>
      <t>ARTICLE 9 - Litiges</t>
    </r>
    <r>
      <rPr>
        <sz val="12"/>
        <color theme="1"/>
        <rFont val="Helvetica"/>
      </rPr>
      <t xml:space="preserve">
Pour tout litige ou toute contestation se rapportant à l’application, l’interprétation, l’exécution ou la résiliation des présentes conditions générales de vente, il est attribué compétence expresse par les parties au tribunal de Commerce de Paris, la loi applicable étant la loi française.</t>
    </r>
  </si>
  <si>
    <r>
      <rPr>
        <b/>
        <sz val="12"/>
        <color theme="1"/>
        <rFont val="Helvetica"/>
      </rPr>
      <t>ARTICLE 10 -  Répartition des stands</t>
    </r>
    <r>
      <rPr>
        <sz val="12"/>
        <color theme="1"/>
        <rFont val="Helvetica"/>
      </rPr>
      <t xml:space="preserve">
L’organisateur établit le plan du salon et effectue la répartition des emplacements librement, en tenant compte de la date d'envoi de leur contrat de réservation et de leur règlement ainsi que des désirs exprimés par l’exposant, de la nature des produits et/ou services qu’il présente et de la disposition du stand qu’il se propose d’installer. 
L’organisateur se réserve le droit de modifier un emplacement de stand, si besoin est, en fonction de l’évolution de la manifestation et du contexte concurrentiel des exposants. Cette modification n'autorise pas l'exposant à résilier unilatéralement son engagement de participation. L’emplacement du stand attribué à un exposant lui est communiqué au moyen d’un plan. Ce plan donne des mesures aussi précises que possible du stand. Lorsque cela est possible, il appartient à l’exposant de s’assurer de la conformité du plan avant l’aménagement de son stand. 
La responsabilité de l’organisateur n’est pas engagée s’il apparaît une différence entre les cotes indiquées et les dimensions réelles du stand inférieure à 10%. Le plan indique le découpage général des îlots environnant l’emplacement attribué. Ces indications, valables à la date d’établissement du plan, sont données à titre d’information et sont susceptibles de modifications qui peuvent ne pas être portées à la connaissance de l’exposant. 
Toute réclamation concernant l’emplacement défini par le plan doit être présentée sous huit jours. Passé ce délai, l’emplacement proposé est considéré comme accepté par l’exposant. L’organisateur ne peut en aucun cas réserver un emplacement, ni garantir celui-ci d’une session sur l’autre. 
De plus, la participation à des manifestations antérieures ne crée en faveur de l’exposant; aucun droit à un emplacement déterminé et ne lui confère aucune priorité dans l’attribution des emplacements.</t>
    </r>
  </si>
  <si>
    <r>
      <rPr>
        <b/>
        <sz val="12"/>
        <color theme="1"/>
        <rFont val="Helvetica"/>
      </rPr>
      <t>ARTICLE 4 - Annulation et désistement</t>
    </r>
    <r>
      <rPr>
        <sz val="12"/>
        <color theme="1"/>
        <rFont val="Helvetica"/>
      </rPr>
      <t xml:space="preserve">
L’organisateur se réserve le droit d’annuler ou de reporter la manifestation en cas de force majeure ou de changer les horaires indiqués. 
Dans le cas d’annulation de la manifestation, les sommes versées par les exposants seront remboursées, à l’exclusion de tous dommages et intérêts. 
Toute inscription engage définitivement son souscripteur et la société qu’il représente. 
En cas de désistement, des frais d’annulation seront appliqués : 
A partir de J-30 : 60% de la prestation 
A partir de J-15 : 100% de la prestation
A défaut de paiement, le montant du règlement deviendra de plein droit et immédiatement exigible, trente (30) jours après l'envoi d'une mise en demeure de payer restée sans effet, mentionnant l'intention de l'organisateur d'user de la présente clause sans autre formalité judiciaire. Le paiement des prestations et frais supplémentaires doit être effectué dès la réception de la facture adressée par l'organisateur.
En cas de non-paiement de l’intégralité des sommes dues aux dates prévues contractuellement, l'organisateur se réserve le droit d’annuler la participation de l’exposant ou client au montage du salon et de disposer des produits/stand(s) réservé(s) et les sommes versées restent acquises à l’organisateur, tout en poursuivant la société pour le paiement des sommes dues.</t>
    </r>
  </si>
  <si>
    <t>Je reconnais avoir pris connaissance des conditions générales présentées ci-dessous.</t>
  </si>
  <si>
    <r>
      <rPr>
        <sz val="12"/>
        <rFont val="Helvetica"/>
      </rPr>
      <t xml:space="preserve"> - PAR COURRIER : </t>
    </r>
    <r>
      <rPr>
        <sz val="12"/>
        <color theme="1"/>
        <rFont val="Helvetica"/>
      </rPr>
      <t>Agence Phénomène : 4 rue du port aux vins - 92150 Suresnes</t>
    </r>
  </si>
  <si>
    <r>
      <rPr>
        <sz val="12"/>
        <rFont val="Helvetica"/>
      </rPr>
      <t xml:space="preserve"> - ET PAR MAIL :</t>
    </r>
    <r>
      <rPr>
        <sz val="12"/>
        <color rgb="FFFF0000"/>
        <rFont val="Helvetica"/>
        <family val="2"/>
      </rPr>
      <t xml:space="preserve"> </t>
    </r>
    <r>
      <rPr>
        <sz val="12"/>
        <rFont val="Helvetica"/>
      </rPr>
      <t xml:space="preserve">entreprises@meet-inge.fr </t>
    </r>
    <r>
      <rPr>
        <b/>
        <sz val="12"/>
        <rFont val="Helvetica"/>
      </rPr>
      <t xml:space="preserve">ET </t>
    </r>
    <r>
      <rPr>
        <sz val="12"/>
        <rFont val="Helvetica"/>
      </rPr>
      <t>m.roux-herry@syntec-ingenierie.fr</t>
    </r>
  </si>
  <si>
    <t xml:space="preserve">Tél. direct : </t>
  </si>
  <si>
    <t>Tél. portable :</t>
  </si>
  <si>
    <t>ENTREPRISE/ORGANISME</t>
  </si>
  <si>
    <t>NOM/PRENOM DU RESPONSABLE DU STAND*</t>
  </si>
  <si>
    <t>Prix unitaire HT
JUSQU'AU 
31 MAI 2019</t>
  </si>
  <si>
    <t>Prix unitaire HT
À PARTIR DU 
1er JUIN 2019</t>
  </si>
  <si>
    <t>Prix unitaire HT
À PARTIR DU
 1er JUIN 2019</t>
  </si>
  <si>
    <r>
      <t>Merci de nous retourner</t>
    </r>
    <r>
      <rPr>
        <b/>
        <u/>
        <sz val="12"/>
        <color rgb="FFFF6600"/>
        <rFont val="Helvetica"/>
      </rPr>
      <t xml:space="preserve"> ce document</t>
    </r>
    <r>
      <rPr>
        <b/>
        <sz val="12"/>
        <color rgb="FFFF6600"/>
        <rFont val="Helvetica"/>
      </rPr>
      <t xml:space="preserve"> signé ainsi que </t>
    </r>
    <r>
      <rPr>
        <b/>
        <u/>
        <sz val="12"/>
        <color rgb="FFFF6600"/>
        <rFont val="Helvetica"/>
      </rPr>
      <t xml:space="preserve">les autres onglets de ce fichier excel </t>
    </r>
    <r>
      <rPr>
        <b/>
        <sz val="12"/>
        <color rgb="FFFF6600"/>
        <rFont val="Helvetica"/>
      </rPr>
      <t xml:space="preserve">: </t>
    </r>
    <r>
      <rPr>
        <b/>
        <u/>
        <sz val="12"/>
        <color rgb="FFFF6600"/>
        <rFont val="Helvetica"/>
      </rPr>
      <t xml:space="preserve">
</t>
    </r>
    <r>
      <rPr>
        <b/>
        <u/>
        <sz val="12"/>
        <color rgb="FF000090"/>
        <rFont val="Helvetica"/>
      </rPr>
      <t>le 31 MAI 2019 pour bénéficier du tarif préférentiel</t>
    </r>
    <r>
      <rPr>
        <b/>
        <u/>
        <sz val="12"/>
        <color rgb="FFFF6600"/>
        <rFont val="Helvetica"/>
      </rPr>
      <t xml:space="preserve"> ou au plus tard le </t>
    </r>
    <r>
      <rPr>
        <b/>
        <u/>
        <sz val="12"/>
        <color rgb="FF000090"/>
        <rFont val="Helvetica"/>
      </rPr>
      <t xml:space="preserve"> 2 SEPTEMBRE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</si>
</sst>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C]_-;\-* #,##0.00\ [$€-40C]_-;_-* &quot;-&quot;??\ [$€-40C]_-;_-@_-"/>
  </numFmts>
  <fonts count="30"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Helvetica"/>
    </font>
    <font>
      <sz val="12"/>
      <color rgb="FFFF6600"/>
      <name val="Helvetica"/>
    </font>
    <font>
      <sz val="12"/>
      <color theme="1" tint="0.249977111117893"/>
      <name val="Helvetica"/>
    </font>
    <font>
      <b/>
      <sz val="11"/>
      <color theme="1"/>
      <name val="Helvetica"/>
    </font>
    <font>
      <b/>
      <sz val="12"/>
      <color theme="1"/>
      <name val="Helvetica"/>
    </font>
    <font>
      <b/>
      <sz val="12"/>
      <color rgb="FFE37926"/>
      <name val="Helvetica"/>
    </font>
    <font>
      <b/>
      <sz val="12"/>
      <color theme="1" tint="0.249977111117893"/>
      <name val="Helvetica"/>
    </font>
    <font>
      <b/>
      <sz val="16"/>
      <color theme="1"/>
      <name val="Helvetica"/>
    </font>
    <font>
      <b/>
      <vertAlign val="superscript"/>
      <sz val="16"/>
      <color theme="1"/>
      <name val="Helvetica"/>
    </font>
    <font>
      <b/>
      <sz val="14"/>
      <color rgb="FFE37926"/>
      <name val="Helvetica"/>
    </font>
    <font>
      <sz val="8"/>
      <name val="Calibri"/>
      <family val="2"/>
      <scheme val="minor"/>
    </font>
    <font>
      <i/>
      <sz val="12"/>
      <color theme="1"/>
      <name val="Helvetica"/>
    </font>
    <font>
      <b/>
      <sz val="12"/>
      <color rgb="FFFF0000"/>
      <name val="Helvetica"/>
    </font>
    <font>
      <sz val="12"/>
      <name val="Helvetica"/>
    </font>
    <font>
      <b/>
      <sz val="12"/>
      <name val="Helvetica"/>
    </font>
    <font>
      <b/>
      <sz val="12"/>
      <color rgb="FFFF6600"/>
      <name val="Helvetica"/>
    </font>
    <font>
      <b/>
      <sz val="14"/>
      <color rgb="FFFF6600"/>
      <name val="Helvetica"/>
    </font>
    <font>
      <b/>
      <sz val="18"/>
      <color rgb="FFFF6600"/>
      <name val="Helvetica"/>
    </font>
    <font>
      <sz val="12"/>
      <color theme="0"/>
      <name val="Helvetica"/>
    </font>
    <font>
      <b/>
      <sz val="18"/>
      <color theme="0"/>
      <name val="Helvetica"/>
    </font>
    <font>
      <b/>
      <sz val="14"/>
      <color theme="0"/>
      <name val="Helvetica"/>
    </font>
    <font>
      <b/>
      <u/>
      <sz val="12"/>
      <color rgb="FFFF6600"/>
      <name val="Helvetica"/>
    </font>
    <font>
      <sz val="12"/>
      <color rgb="FFFF0000"/>
      <name val="Helvetica"/>
      <family val="2"/>
    </font>
    <font>
      <u/>
      <sz val="12"/>
      <color theme="10"/>
      <name val="Calibri"/>
      <family val="2"/>
      <charset val="134"/>
      <scheme val="minor"/>
    </font>
    <font>
      <u/>
      <sz val="12"/>
      <color rgb="FFFF0000"/>
      <name val="Calibri"/>
      <family val="2"/>
      <charset val="134"/>
      <scheme val="minor"/>
    </font>
    <font>
      <b/>
      <sz val="12"/>
      <color theme="0"/>
      <name val="Helvetica"/>
    </font>
    <font>
      <b/>
      <u/>
      <sz val="12"/>
      <color rgb="FF000090"/>
      <name val="Helvetica"/>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1C2763"/>
        <bgColor indexed="64"/>
      </patternFill>
    </fill>
    <fill>
      <patternFill patternType="solid">
        <fgColor rgb="FFF9C31B"/>
        <bgColor indexed="64"/>
      </patternFill>
    </fill>
  </fills>
  <borders count="42">
    <border>
      <left/>
      <right/>
      <top/>
      <bottom/>
      <diagonal/>
    </border>
    <border>
      <left/>
      <right/>
      <top/>
      <bottom style="hair">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s>
  <cellStyleXfs count="15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65">
    <xf numFmtId="0" fontId="0" fillId="0" borderId="0" xfId="0"/>
    <xf numFmtId="0" fontId="3" fillId="0" borderId="0" xfId="0" applyFont="1"/>
    <xf numFmtId="0" fontId="4" fillId="0" borderId="0" xfId="0" applyFont="1" applyAlignment="1">
      <alignment vertical="center"/>
    </xf>
    <xf numFmtId="0" fontId="5" fillId="0" borderId="0" xfId="0" applyFont="1" applyAlignment="1">
      <alignment vertical="center"/>
    </xf>
    <xf numFmtId="0" fontId="3" fillId="0" borderId="0" xfId="0" applyFont="1" applyProtection="1">
      <protection locked="0"/>
    </xf>
    <xf numFmtId="164" fontId="7" fillId="2" borderId="2" xfId="0" applyNumberFormat="1" applyFont="1" applyFill="1" applyBorder="1" applyAlignment="1" applyProtection="1">
      <alignment vertical="center"/>
    </xf>
    <xf numFmtId="0" fontId="3" fillId="0" borderId="0" xfId="0" applyFont="1" applyAlignment="1">
      <alignment vertical="center"/>
    </xf>
    <xf numFmtId="164" fontId="3" fillId="0" borderId="14" xfId="0" applyNumberFormat="1" applyFont="1" applyBorder="1" applyProtection="1"/>
    <xf numFmtId="164" fontId="3" fillId="0" borderId="15" xfId="0" applyNumberFormat="1" applyFont="1" applyBorder="1" applyProtection="1"/>
    <xf numFmtId="0" fontId="9" fillId="0" borderId="0" xfId="0" applyFont="1" applyAlignment="1">
      <alignment vertical="center"/>
    </xf>
    <xf numFmtId="0" fontId="5" fillId="0" borderId="0" xfId="0" applyFont="1" applyFill="1" applyAlignment="1">
      <alignment vertical="center"/>
    </xf>
    <xf numFmtId="0" fontId="5" fillId="0" borderId="10" xfId="0" applyFont="1" applyBorder="1" applyAlignment="1">
      <alignment vertical="center"/>
    </xf>
    <xf numFmtId="0" fontId="5" fillId="0" borderId="22" xfId="0" applyFont="1" applyBorder="1" applyAlignment="1">
      <alignment vertical="center"/>
    </xf>
    <xf numFmtId="0" fontId="10" fillId="0" borderId="24" xfId="0" applyFont="1" applyBorder="1" applyAlignment="1">
      <alignment horizontal="center" vertical="center"/>
    </xf>
    <xf numFmtId="0" fontId="10" fillId="0" borderId="10" xfId="0" applyFont="1" applyBorder="1" applyAlignment="1">
      <alignment horizontal="center" vertical="center"/>
    </xf>
    <xf numFmtId="0" fontId="5" fillId="0" borderId="8" xfId="0" applyFont="1" applyBorder="1" applyAlignment="1">
      <alignment vertical="center"/>
    </xf>
    <xf numFmtId="0" fontId="9" fillId="0" borderId="0" xfId="0" applyFont="1" applyBorder="1" applyAlignment="1">
      <alignment vertical="center"/>
    </xf>
    <xf numFmtId="0" fontId="9" fillId="0" borderId="27" xfId="0" applyFont="1" applyBorder="1" applyAlignment="1">
      <alignment vertical="center"/>
    </xf>
    <xf numFmtId="0" fontId="9" fillId="0" borderId="24" xfId="0" applyFont="1" applyBorder="1" applyAlignment="1">
      <alignment vertical="center"/>
    </xf>
    <xf numFmtId="0" fontId="9" fillId="0" borderId="33" xfId="0"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horizontal="left" vertical="center"/>
    </xf>
    <xf numFmtId="0" fontId="5" fillId="0" borderId="0" xfId="0" applyFont="1" applyFill="1" applyBorder="1" applyAlignment="1">
      <alignment vertical="center"/>
    </xf>
    <xf numFmtId="164" fontId="5" fillId="0" borderId="0" xfId="0" applyNumberFormat="1" applyFont="1" applyBorder="1" applyAlignment="1">
      <alignment vertical="center"/>
    </xf>
    <xf numFmtId="164" fontId="9" fillId="0" borderId="3" xfId="0" applyNumberFormat="1" applyFont="1" applyFill="1" applyBorder="1" applyAlignment="1">
      <alignment horizontal="center" vertical="center"/>
    </xf>
    <xf numFmtId="164" fontId="9" fillId="0" borderId="2" xfId="0" applyNumberFormat="1" applyFont="1" applyBorder="1" applyAlignment="1">
      <alignment vertical="center"/>
    </xf>
    <xf numFmtId="164" fontId="9" fillId="0" borderId="3" xfId="0" applyNumberFormat="1" applyFont="1" applyFill="1" applyBorder="1" applyAlignment="1">
      <alignment vertical="center"/>
    </xf>
    <xf numFmtId="0" fontId="9" fillId="0" borderId="3" xfId="0" applyFont="1" applyFill="1" applyBorder="1" applyAlignment="1">
      <alignment horizontal="center" vertical="center"/>
    </xf>
    <xf numFmtId="164" fontId="7" fillId="0" borderId="2" xfId="0" applyNumberFormat="1" applyFont="1" applyBorder="1" applyAlignment="1" applyProtection="1">
      <alignment vertical="center"/>
    </xf>
    <xf numFmtId="0" fontId="3" fillId="0" borderId="6" xfId="0" applyFont="1" applyBorder="1" applyAlignment="1" applyProtection="1">
      <alignment horizontal="center" vertical="center"/>
      <protection locked="0"/>
    </xf>
    <xf numFmtId="164" fontId="3" fillId="0" borderId="11" xfId="0" applyNumberFormat="1" applyFont="1" applyBorder="1" applyAlignment="1" applyProtection="1">
      <alignment horizontal="center" vertical="center"/>
    </xf>
    <xf numFmtId="0" fontId="3" fillId="0" borderId="5" xfId="0"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xf>
    <xf numFmtId="0" fontId="15" fillId="0" borderId="0" xfId="0" applyFont="1"/>
    <xf numFmtId="0" fontId="0" fillId="0" borderId="0" xfId="0" applyAlignment="1">
      <alignment vertical="center"/>
    </xf>
    <xf numFmtId="0" fontId="5" fillId="0" borderId="0" xfId="0" applyFont="1" applyAlignment="1" applyProtection="1">
      <alignment vertical="center"/>
      <protection locked="0"/>
    </xf>
    <xf numFmtId="0" fontId="5" fillId="0" borderId="0" xfId="0" applyFont="1" applyAlignment="1" applyProtection="1">
      <alignment vertical="center"/>
    </xf>
    <xf numFmtId="0" fontId="14" fillId="0" borderId="0" xfId="0" applyFont="1" applyProtection="1"/>
    <xf numFmtId="0" fontId="5" fillId="0" borderId="0" xfId="0" applyFont="1" applyFill="1" applyAlignment="1" applyProtection="1">
      <alignment vertical="center"/>
    </xf>
    <xf numFmtId="0" fontId="12" fillId="0" borderId="0" xfId="0" applyFont="1" applyBorder="1" applyAlignment="1" applyProtection="1">
      <alignment horizontal="center" vertical="center"/>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xf>
    <xf numFmtId="164" fontId="3" fillId="0" borderId="6" xfId="0" applyNumberFormat="1" applyFont="1" applyFill="1" applyBorder="1" applyAlignment="1" applyProtection="1">
      <alignment horizontal="center" vertical="center"/>
    </xf>
    <xf numFmtId="0" fontId="3" fillId="0" borderId="13" xfId="0" applyFont="1" applyBorder="1" applyAlignment="1" applyProtection="1">
      <alignment horizontal="left" vertical="center"/>
    </xf>
    <xf numFmtId="0" fontId="3" fillId="0" borderId="0" xfId="0" applyFont="1" applyProtection="1"/>
    <xf numFmtId="0" fontId="3" fillId="0" borderId="0" xfId="0" applyFont="1" applyAlignment="1" applyProtection="1">
      <alignment vertical="center"/>
    </xf>
    <xf numFmtId="0" fontId="12" fillId="0" borderId="7" xfId="0" applyFont="1" applyBorder="1" applyAlignment="1" applyProtection="1">
      <alignment horizontal="centerContinuous" vertical="center"/>
    </xf>
    <xf numFmtId="0" fontId="12" fillId="0" borderId="4" xfId="0" applyFont="1" applyBorder="1" applyAlignment="1" applyProtection="1">
      <alignment horizontal="centerContinuous" vertical="center"/>
    </xf>
    <xf numFmtId="0" fontId="8" fillId="0" borderId="0" xfId="0" applyFont="1" applyAlignment="1" applyProtection="1">
      <alignment vertical="center"/>
    </xf>
    <xf numFmtId="0" fontId="4" fillId="0" borderId="0" xfId="0" applyFont="1" applyAlignment="1" applyProtection="1">
      <alignment vertical="center"/>
    </xf>
    <xf numFmtId="0" fontId="6" fillId="0" borderId="0" xfId="0" applyFont="1" applyProtection="1"/>
    <xf numFmtId="0" fontId="3" fillId="0" borderId="0" xfId="0" applyFont="1" applyBorder="1" applyProtection="1"/>
    <xf numFmtId="0" fontId="3" fillId="0" borderId="1" xfId="0" applyFont="1" applyBorder="1" applyProtection="1"/>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2" borderId="3" xfId="0" applyFont="1" applyFill="1" applyBorder="1" applyAlignment="1" applyProtection="1">
      <alignment vertical="center"/>
    </xf>
    <xf numFmtId="0" fontId="3" fillId="0" borderId="0" xfId="0" applyFont="1" applyAlignment="1" applyProtection="1">
      <alignment vertical="center"/>
      <protection locked="0"/>
    </xf>
    <xf numFmtId="0" fontId="18" fillId="0" borderId="0" xfId="0" applyFont="1" applyProtection="1"/>
    <xf numFmtId="0" fontId="20" fillId="0" borderId="3" xfId="0" applyFont="1" applyBorder="1" applyAlignment="1" applyProtection="1">
      <alignment horizontal="centerContinuous" vertical="center"/>
    </xf>
    <xf numFmtId="0" fontId="3" fillId="0" borderId="12" xfId="0" applyFont="1" applyBorder="1" applyAlignment="1" applyProtection="1">
      <alignment horizontal="left" vertical="center"/>
    </xf>
    <xf numFmtId="0" fontId="0" fillId="0" borderId="8"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0" xfId="0" applyAlignment="1" applyProtection="1">
      <alignment vertical="center"/>
    </xf>
    <xf numFmtId="0" fontId="14" fillId="0" borderId="0" xfId="0" applyFont="1" applyAlignment="1" applyProtection="1">
      <alignment vertical="center"/>
    </xf>
    <xf numFmtId="0" fontId="22" fillId="4" borderId="3" xfId="0" applyFont="1" applyFill="1" applyBorder="1" applyAlignment="1" applyProtection="1">
      <alignment horizontal="centerContinuous" vertical="center"/>
    </xf>
    <xf numFmtId="0" fontId="23" fillId="4" borderId="7" xfId="0" applyFont="1" applyFill="1" applyBorder="1" applyAlignment="1" applyProtection="1">
      <alignment horizontal="centerContinuous" vertical="center"/>
    </xf>
    <xf numFmtId="0" fontId="23" fillId="4" borderId="4" xfId="0" applyFont="1" applyFill="1" applyBorder="1" applyAlignment="1" applyProtection="1">
      <alignment horizontal="centerContinuous" vertical="center"/>
    </xf>
    <xf numFmtId="0" fontId="27" fillId="0" borderId="0" xfId="146" applyFont="1" applyProtection="1"/>
    <xf numFmtId="0" fontId="9" fillId="0" borderId="38" xfId="0" applyFont="1" applyBorder="1" applyAlignment="1">
      <alignment horizontal="center" vertical="center"/>
    </xf>
    <xf numFmtId="0" fontId="16" fillId="0" borderId="0" xfId="0" applyFont="1" applyProtection="1"/>
    <xf numFmtId="0" fontId="16" fillId="0" borderId="0" xfId="0" applyFont="1" applyAlignment="1" applyProtection="1">
      <alignment vertical="center"/>
      <protection locked="0"/>
    </xf>
    <xf numFmtId="0" fontId="28" fillId="4" borderId="0" xfId="0" applyFont="1" applyFill="1" applyAlignment="1" applyProtection="1">
      <alignment horizontal="left" vertical="center"/>
    </xf>
    <xf numFmtId="0" fontId="21" fillId="4" borderId="0" xfId="0" applyFont="1" applyFill="1" applyAlignment="1" applyProtection="1">
      <alignment horizontal="left" vertical="center"/>
    </xf>
    <xf numFmtId="0" fontId="4" fillId="4" borderId="0" xfId="0" applyFont="1" applyFill="1" applyAlignment="1" applyProtection="1">
      <alignment vertical="center"/>
    </xf>
    <xf numFmtId="0" fontId="5" fillId="4" borderId="0" xfId="0" applyFont="1" applyFill="1" applyAlignment="1" applyProtection="1">
      <alignment horizontal="left" vertical="center"/>
    </xf>
    <xf numFmtId="0" fontId="5" fillId="4" borderId="0" xfId="0" applyFont="1" applyFill="1" applyAlignment="1" applyProtection="1">
      <alignment vertical="center"/>
    </xf>
    <xf numFmtId="0" fontId="28" fillId="4" borderId="0" xfId="0" applyFont="1" applyFill="1" applyAlignment="1" applyProtection="1">
      <alignment vertical="center"/>
    </xf>
    <xf numFmtId="0" fontId="5" fillId="0" borderId="1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164" fontId="5" fillId="0" borderId="6" xfId="0" applyNumberFormat="1" applyFont="1" applyFill="1" applyBorder="1" applyAlignment="1" applyProtection="1">
      <alignment horizontal="right" vertical="center"/>
    </xf>
    <xf numFmtId="164" fontId="5" fillId="0" borderId="23" xfId="0" applyNumberFormat="1" applyFont="1" applyFill="1" applyBorder="1" applyAlignment="1" applyProtection="1">
      <alignment horizontal="right" vertical="center"/>
    </xf>
    <xf numFmtId="164" fontId="5" fillId="0" borderId="10" xfId="0" applyNumberFormat="1" applyFont="1" applyFill="1" applyBorder="1" applyAlignment="1" applyProtection="1">
      <alignment horizontal="right" vertical="center"/>
    </xf>
    <xf numFmtId="164" fontId="5" fillId="0" borderId="22" xfId="0" applyNumberFormat="1" applyFont="1" applyFill="1" applyBorder="1" applyAlignment="1" applyProtection="1">
      <alignment horizontal="right" vertical="center"/>
    </xf>
    <xf numFmtId="164" fontId="5" fillId="0" borderId="6" xfId="0" applyNumberFormat="1" applyFont="1" applyFill="1" applyBorder="1" applyAlignment="1">
      <alignment horizontal="right" vertical="center"/>
    </xf>
    <xf numFmtId="164" fontId="5" fillId="0" borderId="23"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xf>
    <xf numFmtId="164" fontId="5" fillId="0" borderId="22" xfId="0" applyNumberFormat="1" applyFont="1" applyFill="1" applyBorder="1" applyAlignment="1">
      <alignment horizontal="right" vertical="center"/>
    </xf>
    <xf numFmtId="0" fontId="17" fillId="5" borderId="32" xfId="0" applyFont="1" applyFill="1" applyBorder="1" applyAlignment="1">
      <alignment horizontal="right" vertical="center" wrapText="1"/>
    </xf>
    <xf numFmtId="0" fontId="7" fillId="5" borderId="32" xfId="0" applyFont="1" applyFill="1" applyBorder="1" applyAlignment="1">
      <alignment horizontal="right" vertical="center" wrapText="1"/>
    </xf>
    <xf numFmtId="0" fontId="28" fillId="4" borderId="41" xfId="0" applyFont="1" applyFill="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8" fillId="0" borderId="0" xfId="0" applyFont="1" applyAlignment="1" applyProtection="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pplyProtection="1">
      <alignment horizontal="center"/>
    </xf>
    <xf numFmtId="0" fontId="14" fillId="0" borderId="0" xfId="0" applyFont="1" applyAlignment="1" applyProtection="1">
      <alignment horizontal="left" wrapText="1"/>
    </xf>
    <xf numFmtId="0" fontId="21" fillId="4" borderId="0" xfId="0" applyFont="1" applyFill="1" applyAlignment="1">
      <alignment horizontal="center" vertical="center"/>
    </xf>
    <xf numFmtId="164" fontId="5" fillId="0" borderId="28"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37" xfId="0" applyNumberFormat="1" applyFont="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64" fontId="5" fillId="0" borderId="13"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20" fillId="0" borderId="3" xfId="0" applyFont="1" applyBorder="1" applyAlignment="1">
      <alignment horizontal="center" vertical="center" wrapText="1"/>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9" fillId="2" borderId="19"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38" xfId="0" applyFont="1" applyBorder="1" applyAlignment="1">
      <alignment horizontal="center" vertical="center"/>
    </xf>
    <xf numFmtId="0" fontId="9" fillId="0" borderId="36" xfId="0" applyFont="1" applyBorder="1" applyAlignment="1">
      <alignment horizontal="center" vertical="center"/>
    </xf>
    <xf numFmtId="164" fontId="5" fillId="0" borderId="16" xfId="0" applyNumberFormat="1" applyFont="1" applyBorder="1" applyAlignment="1">
      <alignment horizontal="center" vertical="center"/>
    </xf>
    <xf numFmtId="0" fontId="9" fillId="0" borderId="21" xfId="0" applyFont="1" applyBorder="1" applyAlignment="1">
      <alignment horizontal="center" vertical="center"/>
    </xf>
    <xf numFmtId="164" fontId="5" fillId="0" borderId="39" xfId="0" applyNumberFormat="1" applyFont="1" applyBorder="1" applyAlignment="1">
      <alignment horizontal="center" vertical="center"/>
    </xf>
    <xf numFmtId="0" fontId="16" fillId="0" borderId="25" xfId="0" applyFont="1" applyBorder="1" applyAlignment="1">
      <alignment horizontal="justify" vertical="center" wrapText="1"/>
    </xf>
    <xf numFmtId="0" fontId="16" fillId="0" borderId="25" xfId="0" applyFont="1" applyBorder="1" applyAlignment="1">
      <alignment horizontal="justify" vertical="center"/>
    </xf>
    <xf numFmtId="0" fontId="16" fillId="0" borderId="38" xfId="0" applyFont="1" applyBorder="1" applyAlignment="1">
      <alignment horizontal="justify" vertical="center"/>
    </xf>
    <xf numFmtId="0" fontId="16" fillId="0" borderId="26" xfId="0" applyFont="1" applyBorder="1" applyAlignment="1">
      <alignment horizontal="justify" vertical="center"/>
    </xf>
    <xf numFmtId="0" fontId="5" fillId="0" borderId="6" xfId="0" applyFont="1" applyBorder="1" applyAlignment="1">
      <alignment horizontal="justify" vertical="center" wrapText="1"/>
    </xf>
    <xf numFmtId="0" fontId="3" fillId="0" borderId="6" xfId="0" applyFont="1" applyBorder="1" applyAlignment="1">
      <alignment horizontal="justify" vertical="center"/>
    </xf>
    <xf numFmtId="0" fontId="3" fillId="0" borderId="16" xfId="0" applyFont="1" applyBorder="1" applyAlignment="1">
      <alignment horizontal="justify" vertical="center"/>
    </xf>
    <xf numFmtId="0" fontId="3" fillId="0" borderId="11" xfId="0" applyFont="1" applyBorder="1" applyAlignment="1">
      <alignment horizontal="justify" vertical="center"/>
    </xf>
    <xf numFmtId="0" fontId="16" fillId="0" borderId="6" xfId="0" applyFont="1" applyBorder="1" applyAlignment="1">
      <alignment horizontal="justify" vertical="center" wrapText="1"/>
    </xf>
    <xf numFmtId="0" fontId="16" fillId="0" borderId="6" xfId="0" applyFont="1" applyBorder="1" applyAlignment="1">
      <alignment horizontal="justify" vertical="center"/>
    </xf>
    <xf numFmtId="0" fontId="16" fillId="0" borderId="16" xfId="0" applyFont="1" applyBorder="1" applyAlignment="1">
      <alignment horizontal="justify" vertical="center"/>
    </xf>
    <xf numFmtId="0" fontId="16" fillId="0" borderId="11" xfId="0" applyFont="1" applyBorder="1" applyAlignment="1">
      <alignment horizontal="justify" vertical="center"/>
    </xf>
    <xf numFmtId="0" fontId="9" fillId="0" borderId="25" xfId="0" applyFont="1" applyBorder="1" applyAlignment="1">
      <alignment horizontal="center" vertical="center"/>
    </xf>
    <xf numFmtId="0" fontId="20" fillId="0" borderId="3"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4" xfId="0" applyFont="1" applyBorder="1" applyAlignment="1" applyProtection="1">
      <alignment horizontal="center"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3" borderId="19"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9" fontId="3" fillId="0" borderId="16" xfId="0" applyNumberFormat="1" applyFont="1" applyBorder="1" applyAlignment="1" applyProtection="1">
      <alignment horizontal="center" vertical="center"/>
    </xf>
    <xf numFmtId="9" fontId="3" fillId="0" borderId="18" xfId="0" applyNumberFormat="1" applyFont="1" applyBorder="1" applyAlignment="1" applyProtection="1">
      <alignment horizontal="center" vertical="center"/>
    </xf>
    <xf numFmtId="0" fontId="3" fillId="0" borderId="13"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7" fillId="3" borderId="13"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164" fontId="3" fillId="0" borderId="17" xfId="0" applyNumberFormat="1" applyFont="1" applyFill="1" applyBorder="1" applyAlignment="1" applyProtection="1">
      <alignment horizontal="center" vertical="center"/>
    </xf>
    <xf numFmtId="164" fontId="3" fillId="0" borderId="39" xfId="0" applyNumberFormat="1"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40" xfId="0" applyFont="1" applyBorder="1" applyAlignment="1" applyProtection="1">
      <alignment horizontal="center" vertical="center"/>
    </xf>
  </cellXfs>
  <cellStyles count="15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4</xdr:col>
      <xdr:colOff>38100</xdr:colOff>
      <xdr:row>0</xdr:row>
      <xdr:rowOff>2243152</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400" y="12700"/>
          <a:ext cx="9728200" cy="22304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64674</xdr:colOff>
      <xdr:row>1</xdr:row>
      <xdr:rowOff>12700</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64574" cy="276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5</xdr:col>
      <xdr:colOff>50800</xdr:colOff>
      <xdr:row>1</xdr:row>
      <xdr:rowOff>2374</xdr:rowOff>
    </xdr:to>
    <xdr:pic>
      <xdr:nvPicPr>
        <xdr:cNvPr id="2" name="Imag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699" y="0"/>
          <a:ext cx="9537701" cy="218677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topLeftCell="A6" workbookViewId="0">
      <selection activeCell="A45" sqref="A45:D54"/>
    </sheetView>
  </sheetViews>
  <sheetFormatPr baseColWidth="10" defaultRowHeight="13" x14ac:dyDescent="0"/>
  <cols>
    <col min="1" max="1" width="37.5" style="1" customWidth="1"/>
    <col min="2" max="4" width="30" style="1" customWidth="1"/>
    <col min="5" max="5" width="17" style="1" customWidth="1"/>
    <col min="6" max="16384" width="10.83203125" style="1"/>
  </cols>
  <sheetData>
    <row r="1" spans="1:6" ht="178" customHeight="1" thickBot="1">
      <c r="A1" s="44"/>
      <c r="B1" s="44"/>
      <c r="C1" s="44"/>
      <c r="D1" s="44"/>
      <c r="F1" s="33"/>
    </row>
    <row r="2" spans="1:6" s="2" customFormat="1" ht="32" customHeight="1" thickBot="1">
      <c r="A2" s="58" t="s">
        <v>9</v>
      </c>
      <c r="B2" s="46"/>
      <c r="C2" s="46"/>
      <c r="D2" s="47"/>
    </row>
    <row r="3" spans="1:6" s="2" customFormat="1" ht="17" customHeight="1">
      <c r="A3" s="48"/>
      <c r="B3" s="49"/>
      <c r="C3" s="49"/>
      <c r="D3" s="49"/>
    </row>
    <row r="4" spans="1:6" s="2" customFormat="1" ht="21" customHeight="1">
      <c r="A4" s="72" t="s">
        <v>94</v>
      </c>
      <c r="B4" s="73"/>
      <c r="C4" s="74"/>
      <c r="D4" s="74"/>
    </row>
    <row r="5" spans="1:6" s="3" customFormat="1" ht="20" customHeight="1">
      <c r="A5" s="36" t="s">
        <v>3</v>
      </c>
      <c r="B5" s="35"/>
      <c r="C5" s="36" t="s">
        <v>4</v>
      </c>
      <c r="D5" s="35"/>
    </row>
    <row r="6" spans="1:6" s="3" customFormat="1" ht="20" customHeight="1">
      <c r="A6" s="36" t="s">
        <v>5</v>
      </c>
      <c r="B6" s="35"/>
      <c r="C6" s="71"/>
      <c r="D6" s="71"/>
    </row>
    <row r="7" spans="1:6" s="3" customFormat="1" ht="20" customHeight="1">
      <c r="A7" s="36" t="s">
        <v>6</v>
      </c>
      <c r="B7" s="35"/>
      <c r="C7" s="36" t="s">
        <v>7</v>
      </c>
      <c r="D7" s="35"/>
    </row>
    <row r="8" spans="1:6" s="3" customFormat="1" ht="20" customHeight="1">
      <c r="A8" s="36" t="s">
        <v>8</v>
      </c>
      <c r="B8" s="35"/>
      <c r="C8" s="36"/>
      <c r="D8" s="36"/>
    </row>
    <row r="9" spans="1:6" s="3" customFormat="1" ht="20" customHeight="1">
      <c r="A9" s="36" t="s">
        <v>11</v>
      </c>
      <c r="B9" s="35"/>
      <c r="C9" s="38"/>
      <c r="D9" s="36"/>
    </row>
    <row r="10" spans="1:6" s="3" customFormat="1" ht="17" customHeight="1">
      <c r="A10" s="36"/>
      <c r="B10" s="35"/>
      <c r="C10" s="38"/>
      <c r="D10" s="36"/>
    </row>
    <row r="11" spans="1:6" s="3" customFormat="1" ht="18" customHeight="1">
      <c r="A11" s="72" t="s">
        <v>95</v>
      </c>
      <c r="B11" s="73"/>
      <c r="C11" s="75"/>
      <c r="D11" s="76"/>
    </row>
    <row r="12" spans="1:6" s="3" customFormat="1" ht="30" customHeight="1">
      <c r="A12" s="71" t="s">
        <v>92</v>
      </c>
      <c r="B12" s="71" t="s">
        <v>93</v>
      </c>
      <c r="C12" s="71" t="s">
        <v>10</v>
      </c>
      <c r="D12" s="71"/>
    </row>
    <row r="13" spans="1:6" s="3" customFormat="1" ht="29" customHeight="1">
      <c r="A13" s="97" t="s">
        <v>76</v>
      </c>
      <c r="B13" s="97"/>
      <c r="C13" s="97"/>
      <c r="D13" s="97"/>
    </row>
    <row r="14" spans="1:6" ht="17" customHeight="1">
      <c r="A14" s="50"/>
      <c r="B14" s="44"/>
      <c r="C14" s="44"/>
      <c r="D14" s="44"/>
    </row>
    <row r="15" spans="1:6" ht="17" customHeight="1">
      <c r="A15" s="77" t="s">
        <v>77</v>
      </c>
      <c r="B15" s="4"/>
      <c r="C15" s="44"/>
      <c r="D15" s="44"/>
    </row>
    <row r="16" spans="1:6" ht="17" customHeight="1">
      <c r="A16" s="37" t="s">
        <v>47</v>
      </c>
      <c r="B16" s="44"/>
      <c r="C16" s="44"/>
      <c r="D16" s="44"/>
    </row>
    <row r="17" spans="1:5" ht="17" customHeight="1" thickBot="1">
      <c r="A17" s="50"/>
      <c r="B17" s="51"/>
      <c r="C17" s="51"/>
      <c r="D17" s="52"/>
    </row>
    <row r="18" spans="1:5" ht="32" customHeight="1" thickBot="1">
      <c r="A18" s="65" t="s">
        <v>69</v>
      </c>
      <c r="B18" s="66"/>
      <c r="C18" s="66"/>
      <c r="D18" s="67"/>
    </row>
    <row r="19" spans="1:5" ht="17" customHeight="1" thickBot="1">
      <c r="A19" s="44"/>
      <c r="B19" s="44"/>
      <c r="C19" s="44"/>
      <c r="D19" s="44"/>
    </row>
    <row r="20" spans="1:5" ht="22" customHeight="1" thickBot="1">
      <c r="A20" s="53" t="s">
        <v>0</v>
      </c>
      <c r="B20" s="54" t="s">
        <v>1</v>
      </c>
      <c r="C20" s="54" t="s">
        <v>30</v>
      </c>
      <c r="D20" s="54" t="s">
        <v>29</v>
      </c>
    </row>
    <row r="21" spans="1:5" ht="22" customHeight="1">
      <c r="A21" s="59" t="s">
        <v>32</v>
      </c>
      <c r="B21" s="7">
        <f>'Packages stands'!G19</f>
        <v>0</v>
      </c>
      <c r="C21" s="7">
        <f>'Packages stands'!I19</f>
        <v>0</v>
      </c>
      <c r="D21" s="7">
        <f>'Packages stands'!K19</f>
        <v>0</v>
      </c>
    </row>
    <row r="22" spans="1:5" ht="22" customHeight="1">
      <c r="A22" s="43" t="s">
        <v>33</v>
      </c>
      <c r="B22" s="8">
        <f>'Packages stands'!G28</f>
        <v>0</v>
      </c>
      <c r="C22" s="8">
        <f>'Packages stands'!I28</f>
        <v>0</v>
      </c>
      <c r="D22" s="8">
        <f>'Packages stands'!K28</f>
        <v>0</v>
      </c>
    </row>
    <row r="23" spans="1:5" ht="22" customHeight="1" thickBot="1">
      <c r="A23" s="43" t="s">
        <v>64</v>
      </c>
      <c r="B23" s="8">
        <f>'Besoins complémentaires'!E26</f>
        <v>0</v>
      </c>
      <c r="C23" s="8">
        <f>'Besoins complémentaires'!E27</f>
        <v>0</v>
      </c>
      <c r="D23" s="8">
        <f>'Besoins complémentaires'!E28</f>
        <v>0</v>
      </c>
    </row>
    <row r="24" spans="1:5" ht="22" customHeight="1" thickBot="1">
      <c r="A24" s="55" t="s">
        <v>2</v>
      </c>
      <c r="B24" s="5">
        <f>SUM(B21:B23)</f>
        <v>0</v>
      </c>
      <c r="C24" s="5">
        <f>SUM(C21:C23)</f>
        <v>0</v>
      </c>
      <c r="D24" s="5">
        <f>SUM(D21:D23)</f>
        <v>0</v>
      </c>
    </row>
    <row r="25" spans="1:5" ht="17" customHeight="1">
      <c r="A25" s="44"/>
      <c r="B25" s="44"/>
      <c r="C25" s="44"/>
      <c r="D25" s="44"/>
    </row>
    <row r="26" spans="1:5" ht="17" customHeight="1">
      <c r="A26" s="44"/>
      <c r="B26" s="44"/>
      <c r="C26" s="44"/>
      <c r="D26" s="44"/>
    </row>
    <row r="27" spans="1:5" ht="38" customHeight="1">
      <c r="A27" s="93" t="s">
        <v>99</v>
      </c>
      <c r="B27" s="93"/>
      <c r="C27" s="93"/>
      <c r="D27" s="93"/>
      <c r="E27" s="33"/>
    </row>
    <row r="28" spans="1:5" ht="17" customHeight="1">
      <c r="A28" s="44" t="s">
        <v>90</v>
      </c>
      <c r="B28" s="44"/>
      <c r="C28" s="44"/>
      <c r="D28" s="44"/>
      <c r="E28" s="33"/>
    </row>
    <row r="29" spans="1:5" ht="17" customHeight="1">
      <c r="A29" s="44" t="s">
        <v>91</v>
      </c>
      <c r="B29" s="44"/>
      <c r="C29" s="44"/>
      <c r="D29" s="44"/>
    </row>
    <row r="30" spans="1:5" ht="17" customHeight="1">
      <c r="A30" s="68"/>
      <c r="B30" s="44"/>
      <c r="C30" s="44"/>
      <c r="D30" s="44"/>
    </row>
    <row r="31" spans="1:5" ht="17" customHeight="1">
      <c r="A31" s="44"/>
      <c r="B31" s="44"/>
      <c r="C31" s="44"/>
      <c r="D31" s="44"/>
    </row>
    <row r="32" spans="1:5" ht="17" customHeight="1">
      <c r="A32" s="57" t="s">
        <v>60</v>
      </c>
      <c r="B32" s="44"/>
      <c r="C32" s="44"/>
      <c r="D32" s="44"/>
    </row>
    <row r="33" spans="1:4" ht="17" customHeight="1">
      <c r="A33" s="44" t="s">
        <v>61</v>
      </c>
      <c r="B33" s="44"/>
      <c r="C33" s="44"/>
      <c r="D33" s="44"/>
    </row>
    <row r="34" spans="1:4" ht="17" customHeight="1">
      <c r="A34" s="44" t="s">
        <v>62</v>
      </c>
      <c r="B34" s="44"/>
      <c r="C34" s="44"/>
      <c r="D34" s="44"/>
    </row>
    <row r="35" spans="1:4" ht="17" customHeight="1">
      <c r="A35" s="44"/>
      <c r="B35" s="44"/>
      <c r="C35" s="44"/>
      <c r="D35" s="44"/>
    </row>
    <row r="36" spans="1:4" ht="17" customHeight="1">
      <c r="A36" s="57" t="s">
        <v>48</v>
      </c>
      <c r="B36" s="44"/>
      <c r="C36" s="44"/>
      <c r="D36" s="44"/>
    </row>
    <row r="37" spans="1:4" ht="17" customHeight="1">
      <c r="A37" s="44"/>
      <c r="B37" s="44"/>
      <c r="C37" s="44"/>
      <c r="D37" s="44"/>
    </row>
    <row r="38" spans="1:4" ht="17" customHeight="1">
      <c r="A38" s="70" t="s">
        <v>89</v>
      </c>
      <c r="B38" s="44"/>
      <c r="C38" s="44"/>
      <c r="D38" s="44"/>
    </row>
    <row r="39" spans="1:4" ht="17" customHeight="1">
      <c r="A39" s="44"/>
      <c r="B39" s="44"/>
      <c r="C39" s="44"/>
      <c r="D39" s="44"/>
    </row>
    <row r="40" spans="1:4" ht="17" customHeight="1">
      <c r="A40" s="71" t="s">
        <v>12</v>
      </c>
      <c r="B40" s="4"/>
      <c r="C40" s="71" t="s">
        <v>41</v>
      </c>
      <c r="D40" s="4"/>
    </row>
    <row r="41" spans="1:4" ht="17" customHeight="1">
      <c r="A41" s="44"/>
      <c r="B41" s="44"/>
      <c r="C41" s="44"/>
      <c r="D41" s="44"/>
    </row>
    <row r="42" spans="1:4" ht="17" customHeight="1">
      <c r="A42" s="44" t="s">
        <v>13</v>
      </c>
      <c r="B42" s="71"/>
      <c r="C42" s="44" t="s">
        <v>14</v>
      </c>
      <c r="D42" s="71"/>
    </row>
    <row r="43" spans="1:4" ht="17" customHeight="1">
      <c r="A43" s="44"/>
      <c r="B43" s="44"/>
      <c r="C43" s="44"/>
      <c r="D43" s="44"/>
    </row>
    <row r="44" spans="1:4" ht="17" customHeight="1">
      <c r="A44" s="45" t="s">
        <v>46</v>
      </c>
      <c r="B44" s="4"/>
      <c r="C44" s="44"/>
      <c r="D44" s="44"/>
    </row>
    <row r="45" spans="1:4" ht="17" customHeight="1">
      <c r="A45" s="96"/>
      <c r="B45" s="96"/>
      <c r="C45" s="96"/>
      <c r="D45" s="96"/>
    </row>
    <row r="46" spans="1:4" ht="17" customHeight="1">
      <c r="A46" s="96"/>
      <c r="B46" s="96"/>
      <c r="C46" s="96"/>
      <c r="D46" s="96"/>
    </row>
    <row r="47" spans="1:4" ht="17" customHeight="1">
      <c r="A47" s="96"/>
      <c r="B47" s="96"/>
      <c r="C47" s="96"/>
      <c r="D47" s="96"/>
    </row>
    <row r="48" spans="1:4" ht="17" customHeight="1">
      <c r="A48" s="96"/>
      <c r="B48" s="96"/>
      <c r="C48" s="96"/>
      <c r="D48" s="96"/>
    </row>
    <row r="49" spans="1:4" ht="17" customHeight="1">
      <c r="A49" s="96"/>
      <c r="B49" s="96"/>
      <c r="C49" s="96"/>
      <c r="D49" s="96"/>
    </row>
    <row r="50" spans="1:4">
      <c r="A50" s="96"/>
      <c r="B50" s="96"/>
      <c r="C50" s="96"/>
      <c r="D50" s="96"/>
    </row>
    <row r="51" spans="1:4">
      <c r="A51" s="96"/>
      <c r="B51" s="96"/>
      <c r="C51" s="96"/>
      <c r="D51" s="96"/>
    </row>
    <row r="52" spans="1:4">
      <c r="A52" s="96"/>
      <c r="B52" s="96"/>
      <c r="C52" s="96"/>
      <c r="D52" s="96"/>
    </row>
    <row r="53" spans="1:4">
      <c r="A53" s="96"/>
      <c r="B53" s="96"/>
      <c r="C53" s="96"/>
      <c r="D53" s="96"/>
    </row>
    <row r="54" spans="1:4">
      <c r="A54" s="96"/>
      <c r="B54" s="96"/>
      <c r="C54" s="96"/>
      <c r="D54" s="96"/>
    </row>
    <row r="55" spans="1:4" s="6" customFormat="1" ht="52" customHeight="1">
      <c r="A55" s="98" t="s">
        <v>78</v>
      </c>
      <c r="B55" s="98"/>
      <c r="C55" s="98"/>
      <c r="D55" s="98"/>
    </row>
    <row r="57" spans="1:4" ht="94" customHeight="1">
      <c r="A57" s="91" t="s">
        <v>79</v>
      </c>
      <c r="B57" s="92"/>
      <c r="C57" s="92"/>
      <c r="D57" s="92"/>
    </row>
    <row r="59" spans="1:4" ht="124" customHeight="1">
      <c r="A59" s="91" t="s">
        <v>80</v>
      </c>
      <c r="B59" s="92"/>
      <c r="C59" s="92"/>
      <c r="D59" s="92"/>
    </row>
    <row r="61" spans="1:4" ht="77" customHeight="1">
      <c r="A61" s="91" t="s">
        <v>81</v>
      </c>
      <c r="B61" s="92"/>
      <c r="C61" s="92"/>
      <c r="D61" s="92"/>
    </row>
    <row r="63" spans="1:4" ht="220" customHeight="1">
      <c r="A63" s="91" t="s">
        <v>88</v>
      </c>
      <c r="B63" s="92"/>
      <c r="C63" s="92"/>
      <c r="D63" s="92"/>
    </row>
    <row r="65" spans="1:4" ht="91" customHeight="1">
      <c r="A65" s="91" t="s">
        <v>82</v>
      </c>
      <c r="B65" s="92"/>
      <c r="C65" s="92"/>
      <c r="D65" s="92"/>
    </row>
    <row r="67" spans="1:4" ht="134" customHeight="1">
      <c r="A67" s="91" t="s">
        <v>83</v>
      </c>
      <c r="B67" s="92"/>
      <c r="C67" s="92"/>
      <c r="D67" s="92"/>
    </row>
    <row r="69" spans="1:4" ht="35" customHeight="1">
      <c r="A69" s="94" t="s">
        <v>84</v>
      </c>
      <c r="B69" s="95"/>
      <c r="C69" s="95"/>
      <c r="D69" s="95"/>
    </row>
    <row r="71" spans="1:4" ht="58" customHeight="1">
      <c r="A71" s="91" t="s">
        <v>85</v>
      </c>
      <c r="B71" s="92"/>
      <c r="C71" s="92"/>
      <c r="D71" s="92"/>
    </row>
    <row r="73" spans="1:4" ht="64" customHeight="1">
      <c r="A73" s="91" t="s">
        <v>86</v>
      </c>
      <c r="B73" s="92"/>
      <c r="C73" s="92"/>
      <c r="D73" s="92"/>
    </row>
    <row r="75" spans="1:4" ht="256" customHeight="1">
      <c r="A75" s="91" t="s">
        <v>87</v>
      </c>
      <c r="B75" s="92"/>
      <c r="C75" s="92"/>
      <c r="D75" s="92"/>
    </row>
  </sheetData>
  <sheetProtection password="EA2C" sheet="1" objects="1" scenarios="1"/>
  <mergeCells count="14">
    <mergeCell ref="A45:D54"/>
    <mergeCell ref="A13:D13"/>
    <mergeCell ref="A55:D55"/>
    <mergeCell ref="A57:D57"/>
    <mergeCell ref="A59:D59"/>
    <mergeCell ref="A61:D61"/>
    <mergeCell ref="A27:D27"/>
    <mergeCell ref="A73:D73"/>
    <mergeCell ref="A75:D75"/>
    <mergeCell ref="A63:D63"/>
    <mergeCell ref="A65:D65"/>
    <mergeCell ref="A67:D67"/>
    <mergeCell ref="A69:D69"/>
    <mergeCell ref="A71:D71"/>
  </mergeCells>
  <phoneticPr fontId="13" type="noConversion"/>
  <printOptions horizontalCentered="1"/>
  <pageMargins left="0.75000000000000011" right="0.75000000000000011" top="1" bottom="1" header="0.5" footer="0.5"/>
  <pageSetup paperSize="9" scale="63" orientation="portrait" horizontalDpi="4294967292" verticalDpi="4294967292"/>
  <headerFooter>
    <oddFooter>&amp;R&amp;"Helvetica,Normal"&amp;10&amp;K000000&amp;P/&amp;N</oddFooter>
  </headerFooter>
  <colBreaks count="1" manualBreakCount="1">
    <brk id="4"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9" workbookViewId="0">
      <selection activeCell="F15" sqref="F15:G15"/>
    </sheetView>
  </sheetViews>
  <sheetFormatPr baseColWidth="10" defaultRowHeight="15" x14ac:dyDescent="0"/>
  <cols>
    <col min="1" max="1" width="15.33203125" style="34" customWidth="1"/>
    <col min="2" max="2" width="19.33203125" style="34" customWidth="1"/>
    <col min="3" max="3" width="12.1640625" style="34" customWidth="1"/>
    <col min="4" max="4" width="19.33203125" style="34" customWidth="1"/>
    <col min="5" max="6" width="12.1640625" style="34" customWidth="1"/>
    <col min="7" max="7" width="14.1640625" style="34" customWidth="1"/>
    <col min="8" max="9" width="12.1640625" style="34" customWidth="1"/>
    <col min="10" max="10" width="13.1640625" style="34" customWidth="1"/>
    <col min="11" max="11" width="14" style="34" customWidth="1"/>
    <col min="12" max="16384" width="10.83203125" style="34"/>
  </cols>
  <sheetData>
    <row r="1" spans="1:11" ht="217" customHeight="1" thickBot="1"/>
    <row r="2" spans="1:11" ht="61" customHeight="1" thickBot="1">
      <c r="A2" s="107" t="s">
        <v>38</v>
      </c>
      <c r="B2" s="108"/>
      <c r="C2" s="108"/>
      <c r="D2" s="108"/>
      <c r="E2" s="108"/>
      <c r="F2" s="108"/>
      <c r="G2" s="108"/>
      <c r="H2" s="108"/>
      <c r="I2" s="108"/>
      <c r="J2" s="108"/>
      <c r="K2" s="109"/>
    </row>
    <row r="3" spans="1:11" ht="6" customHeight="1">
      <c r="A3" s="60"/>
      <c r="B3" s="61"/>
      <c r="C3" s="61"/>
      <c r="D3" s="61"/>
      <c r="E3" s="61"/>
      <c r="F3" s="61"/>
      <c r="G3" s="61"/>
      <c r="H3" s="61"/>
      <c r="I3" s="61"/>
      <c r="J3" s="61"/>
      <c r="K3" s="62"/>
    </row>
    <row r="4" spans="1:11" s="9" customFormat="1" ht="19" customHeight="1" thickBot="1">
      <c r="A4" s="15" t="s">
        <v>17</v>
      </c>
      <c r="B4" s="16"/>
      <c r="C4" s="16"/>
      <c r="D4" s="16"/>
      <c r="E4" s="16"/>
      <c r="F4" s="16"/>
      <c r="G4" s="16"/>
      <c r="H4" s="16"/>
      <c r="I4" s="16"/>
      <c r="J4" s="16"/>
      <c r="K4" s="17"/>
    </row>
    <row r="5" spans="1:11" s="9" customFormat="1" ht="8" customHeight="1" thickBot="1">
      <c r="A5" s="15"/>
      <c r="B5" s="16"/>
      <c r="C5" s="16"/>
      <c r="D5" s="16"/>
      <c r="E5" s="16"/>
      <c r="F5" s="16"/>
      <c r="G5" s="16"/>
      <c r="H5" s="16"/>
      <c r="I5" s="16"/>
      <c r="J5" s="16"/>
      <c r="K5" s="17"/>
    </row>
    <row r="6" spans="1:11" s="3" customFormat="1" ht="96" customHeight="1">
      <c r="A6" s="13" t="s">
        <v>18</v>
      </c>
      <c r="B6" s="123" t="s">
        <v>65</v>
      </c>
      <c r="C6" s="124"/>
      <c r="D6" s="124"/>
      <c r="E6" s="124"/>
      <c r="F6" s="124"/>
      <c r="G6" s="124"/>
      <c r="H6" s="124"/>
      <c r="I6" s="124"/>
      <c r="J6" s="125"/>
      <c r="K6" s="126"/>
    </row>
    <row r="7" spans="1:11" s="3" customFormat="1" ht="101" customHeight="1">
      <c r="A7" s="14" t="s">
        <v>19</v>
      </c>
      <c r="B7" s="127" t="s">
        <v>66</v>
      </c>
      <c r="C7" s="128"/>
      <c r="D7" s="128"/>
      <c r="E7" s="128"/>
      <c r="F7" s="128"/>
      <c r="G7" s="128"/>
      <c r="H7" s="128"/>
      <c r="I7" s="128"/>
      <c r="J7" s="129"/>
      <c r="K7" s="130"/>
    </row>
    <row r="8" spans="1:11" s="3" customFormat="1" ht="106" customHeight="1">
      <c r="A8" s="14" t="s">
        <v>20</v>
      </c>
      <c r="B8" s="127" t="s">
        <v>67</v>
      </c>
      <c r="C8" s="128"/>
      <c r="D8" s="128"/>
      <c r="E8" s="128"/>
      <c r="F8" s="128"/>
      <c r="G8" s="128"/>
      <c r="H8" s="128"/>
      <c r="I8" s="128"/>
      <c r="J8" s="129"/>
      <c r="K8" s="130"/>
    </row>
    <row r="9" spans="1:11" s="3" customFormat="1" ht="106" customHeight="1">
      <c r="A9" s="14" t="s">
        <v>21</v>
      </c>
      <c r="B9" s="131" t="s">
        <v>68</v>
      </c>
      <c r="C9" s="132"/>
      <c r="D9" s="132"/>
      <c r="E9" s="132"/>
      <c r="F9" s="132"/>
      <c r="G9" s="132"/>
      <c r="H9" s="132"/>
      <c r="I9" s="132"/>
      <c r="J9" s="133"/>
      <c r="K9" s="134"/>
    </row>
    <row r="10" spans="1:11" s="3" customFormat="1" ht="26" customHeight="1" thickBot="1">
      <c r="A10" s="113" t="s">
        <v>72</v>
      </c>
      <c r="B10" s="114"/>
      <c r="C10" s="114"/>
      <c r="D10" s="114"/>
      <c r="E10" s="114"/>
      <c r="F10" s="114"/>
      <c r="G10" s="114"/>
      <c r="H10" s="114"/>
      <c r="I10" s="114"/>
      <c r="J10" s="114"/>
      <c r="K10" s="115"/>
    </row>
    <row r="11" spans="1:11" s="9" customFormat="1" ht="18" customHeight="1"/>
    <row r="12" spans="1:11" s="9" customFormat="1" ht="18" customHeight="1" thickBot="1"/>
    <row r="13" spans="1:11" s="9" customFormat="1" ht="30" customHeight="1" thickBot="1">
      <c r="A13" s="110" t="s">
        <v>70</v>
      </c>
      <c r="B13" s="111"/>
      <c r="C13" s="111"/>
      <c r="D13" s="111"/>
      <c r="E13" s="111"/>
      <c r="F13" s="111"/>
      <c r="G13" s="111"/>
      <c r="H13" s="111"/>
      <c r="I13" s="111"/>
      <c r="J13" s="111"/>
      <c r="K13" s="112"/>
    </row>
    <row r="14" spans="1:11" s="3" customFormat="1" ht="47" customHeight="1">
      <c r="A14" s="18" t="s">
        <v>26</v>
      </c>
      <c r="B14" s="89" t="s">
        <v>96</v>
      </c>
      <c r="C14" s="19" t="s">
        <v>42</v>
      </c>
      <c r="D14" s="90" t="s">
        <v>97</v>
      </c>
      <c r="E14" s="19" t="s">
        <v>42</v>
      </c>
      <c r="F14" s="116" t="s">
        <v>1</v>
      </c>
      <c r="G14" s="117"/>
      <c r="H14" s="118" t="s">
        <v>16</v>
      </c>
      <c r="I14" s="119"/>
      <c r="J14" s="118" t="s">
        <v>29</v>
      </c>
      <c r="K14" s="121"/>
    </row>
    <row r="15" spans="1:11" s="3" customFormat="1" ht="20" customHeight="1">
      <c r="A15" s="11" t="s">
        <v>22</v>
      </c>
      <c r="B15" s="80">
        <v>2610</v>
      </c>
      <c r="C15" s="78"/>
      <c r="D15" s="82">
        <f>2610*1.15</f>
        <v>3001.4999999999995</v>
      </c>
      <c r="E15" s="78"/>
      <c r="F15" s="104">
        <f>B15*C15+D15*E15</f>
        <v>0</v>
      </c>
      <c r="G15" s="105"/>
      <c r="H15" s="120">
        <f>F15*0.2</f>
        <v>0</v>
      </c>
      <c r="I15" s="105"/>
      <c r="J15" s="120">
        <f>F15+H15</f>
        <v>0</v>
      </c>
      <c r="K15" s="122"/>
    </row>
    <row r="16" spans="1:11" s="3" customFormat="1" ht="20" customHeight="1">
      <c r="A16" s="11" t="s">
        <v>23</v>
      </c>
      <c r="B16" s="80">
        <v>3915</v>
      </c>
      <c r="C16" s="78"/>
      <c r="D16" s="82">
        <f>3915*1.15</f>
        <v>4502.25</v>
      </c>
      <c r="E16" s="78"/>
      <c r="F16" s="104">
        <f t="shared" ref="F16:F18" si="0">B16*C16+D16*E16</f>
        <v>0</v>
      </c>
      <c r="G16" s="105"/>
      <c r="H16" s="120">
        <f>F16*0.2</f>
        <v>0</v>
      </c>
      <c r="I16" s="105"/>
      <c r="J16" s="120">
        <f>F16+H16</f>
        <v>0</v>
      </c>
      <c r="K16" s="122"/>
    </row>
    <row r="17" spans="1:11" s="3" customFormat="1" ht="20" customHeight="1">
      <c r="A17" s="11" t="s">
        <v>24</v>
      </c>
      <c r="B17" s="80">
        <v>5220</v>
      </c>
      <c r="C17" s="78"/>
      <c r="D17" s="82">
        <f>5220*1.15</f>
        <v>6002.9999999999991</v>
      </c>
      <c r="E17" s="78"/>
      <c r="F17" s="104">
        <f t="shared" si="0"/>
        <v>0</v>
      </c>
      <c r="G17" s="105"/>
      <c r="H17" s="120">
        <f>F17*0.2</f>
        <v>0</v>
      </c>
      <c r="I17" s="105"/>
      <c r="J17" s="120">
        <f>F17+H17</f>
        <v>0</v>
      </c>
      <c r="K17" s="122"/>
    </row>
    <row r="18" spans="1:11" s="3" customFormat="1" ht="20" customHeight="1" thickBot="1">
      <c r="A18" s="12" t="s">
        <v>25</v>
      </c>
      <c r="B18" s="81">
        <v>7830</v>
      </c>
      <c r="C18" s="79"/>
      <c r="D18" s="83">
        <f>7830*1.15</f>
        <v>9004.5</v>
      </c>
      <c r="E18" s="79"/>
      <c r="F18" s="106">
        <f t="shared" si="0"/>
        <v>0</v>
      </c>
      <c r="G18" s="101"/>
      <c r="H18" s="99">
        <f>F18*0.2</f>
        <v>0</v>
      </c>
      <c r="I18" s="101"/>
      <c r="J18" s="99">
        <f>F18+H18</f>
        <v>0</v>
      </c>
      <c r="K18" s="100"/>
    </row>
    <row r="19" spans="1:11" s="3" customFormat="1" ht="20" customHeight="1" thickBot="1">
      <c r="F19" s="27" t="s">
        <v>2</v>
      </c>
      <c r="G19" s="26">
        <f>SUM(F15:G18)</f>
        <v>0</v>
      </c>
      <c r="H19" s="24" t="s">
        <v>30</v>
      </c>
      <c r="I19" s="25">
        <f>SUM(H15:I18)</f>
        <v>0</v>
      </c>
      <c r="J19" s="25" t="s">
        <v>31</v>
      </c>
      <c r="K19" s="25">
        <f>SUM(J15:K18)</f>
        <v>0</v>
      </c>
    </row>
    <row r="20" spans="1:11" s="3" customFormat="1" ht="17" customHeight="1">
      <c r="A20" s="21"/>
      <c r="B20" s="20"/>
      <c r="C20" s="22"/>
      <c r="D20" s="20"/>
      <c r="E20" s="22"/>
      <c r="F20" s="22"/>
      <c r="G20" s="22"/>
      <c r="H20" s="22"/>
      <c r="I20" s="20"/>
      <c r="J20" s="20"/>
      <c r="K20" s="23"/>
    </row>
    <row r="21" spans="1:11" s="3" customFormat="1" ht="17" customHeight="1" thickBot="1">
      <c r="C21" s="10"/>
      <c r="E21" s="10"/>
      <c r="F21" s="10"/>
      <c r="G21" s="10"/>
      <c r="H21" s="10"/>
    </row>
    <row r="22" spans="1:11" s="9" customFormat="1" ht="30" customHeight="1" thickBot="1">
      <c r="A22" s="110" t="s">
        <v>71</v>
      </c>
      <c r="B22" s="111"/>
      <c r="C22" s="111"/>
      <c r="D22" s="111"/>
      <c r="E22" s="111"/>
      <c r="F22" s="111"/>
      <c r="G22" s="111"/>
      <c r="H22" s="111"/>
      <c r="I22" s="111"/>
      <c r="J22" s="111"/>
      <c r="K22" s="112"/>
    </row>
    <row r="23" spans="1:11" s="3" customFormat="1" ht="47" customHeight="1">
      <c r="A23" s="18" t="s">
        <v>26</v>
      </c>
      <c r="B23" s="88" t="s">
        <v>96</v>
      </c>
      <c r="C23" s="69" t="s">
        <v>42</v>
      </c>
      <c r="D23" s="90" t="s">
        <v>98</v>
      </c>
      <c r="E23" s="69" t="s">
        <v>42</v>
      </c>
      <c r="F23" s="102" t="s">
        <v>1</v>
      </c>
      <c r="G23" s="103"/>
      <c r="H23" s="135" t="s">
        <v>16</v>
      </c>
      <c r="I23" s="135"/>
      <c r="J23" s="118" t="s">
        <v>29</v>
      </c>
      <c r="K23" s="121"/>
    </row>
    <row r="24" spans="1:11" s="3" customFormat="1" ht="20" customHeight="1">
      <c r="A24" s="11" t="s">
        <v>22</v>
      </c>
      <c r="B24" s="84">
        <v>3150</v>
      </c>
      <c r="C24" s="78"/>
      <c r="D24" s="86">
        <f>3150*1.15</f>
        <v>3622.4999999999995</v>
      </c>
      <c r="E24" s="78"/>
      <c r="F24" s="104">
        <f>B24*C24+D24*E24</f>
        <v>0</v>
      </c>
      <c r="G24" s="105"/>
      <c r="H24" s="120">
        <f>F24*0.2</f>
        <v>0</v>
      </c>
      <c r="I24" s="105"/>
      <c r="J24" s="120">
        <f>F24+H24</f>
        <v>0</v>
      </c>
      <c r="K24" s="122"/>
    </row>
    <row r="25" spans="1:11" s="3" customFormat="1" ht="20" customHeight="1">
      <c r="A25" s="11" t="s">
        <v>23</v>
      </c>
      <c r="B25" s="84">
        <v>4725</v>
      </c>
      <c r="C25" s="78"/>
      <c r="D25" s="86">
        <f>4725*1.15</f>
        <v>5433.75</v>
      </c>
      <c r="E25" s="78"/>
      <c r="F25" s="104">
        <f t="shared" ref="F25:F27" si="1">B25*C25+D25*E25</f>
        <v>0</v>
      </c>
      <c r="G25" s="105"/>
      <c r="H25" s="120">
        <f>F25*0.2</f>
        <v>0</v>
      </c>
      <c r="I25" s="105"/>
      <c r="J25" s="120">
        <f>F25+H25</f>
        <v>0</v>
      </c>
      <c r="K25" s="122"/>
    </row>
    <row r="26" spans="1:11" s="3" customFormat="1" ht="20" customHeight="1">
      <c r="A26" s="11" t="s">
        <v>24</v>
      </c>
      <c r="B26" s="84">
        <v>6300</v>
      </c>
      <c r="C26" s="78"/>
      <c r="D26" s="86">
        <f>6300*1.15</f>
        <v>7244.9999999999991</v>
      </c>
      <c r="E26" s="78"/>
      <c r="F26" s="104">
        <f t="shared" si="1"/>
        <v>0</v>
      </c>
      <c r="G26" s="105"/>
      <c r="H26" s="120">
        <f>F26*0.2</f>
        <v>0</v>
      </c>
      <c r="I26" s="105"/>
      <c r="J26" s="120">
        <f>F26+H26</f>
        <v>0</v>
      </c>
      <c r="K26" s="122"/>
    </row>
    <row r="27" spans="1:11" s="3" customFormat="1" ht="20" customHeight="1" thickBot="1">
      <c r="A27" s="12" t="s">
        <v>25</v>
      </c>
      <c r="B27" s="85">
        <v>9450</v>
      </c>
      <c r="C27" s="79"/>
      <c r="D27" s="87">
        <f>9450*1.15</f>
        <v>10867.5</v>
      </c>
      <c r="E27" s="79"/>
      <c r="F27" s="106">
        <f t="shared" si="1"/>
        <v>0</v>
      </c>
      <c r="G27" s="101"/>
      <c r="H27" s="99">
        <f>F27*0.2</f>
        <v>0</v>
      </c>
      <c r="I27" s="101"/>
      <c r="J27" s="99">
        <f>F27+H27</f>
        <v>0</v>
      </c>
      <c r="K27" s="100"/>
    </row>
    <row r="28" spans="1:11" s="3" customFormat="1" ht="20" customHeight="1" thickBot="1">
      <c r="F28" s="27" t="s">
        <v>2</v>
      </c>
      <c r="G28" s="26">
        <f>SUM(F24:G27)</f>
        <v>0</v>
      </c>
      <c r="H28" s="24" t="s">
        <v>30</v>
      </c>
      <c r="I28" s="25">
        <f>SUM(H24:I27)</f>
        <v>0</v>
      </c>
      <c r="J28" s="25" t="s">
        <v>31</v>
      </c>
      <c r="K28" s="25">
        <f>SUM(J24:K27)</f>
        <v>0</v>
      </c>
    </row>
    <row r="32" spans="1:11" s="6" customFormat="1" ht="17" customHeight="1">
      <c r="A32" s="6" t="s">
        <v>12</v>
      </c>
      <c r="B32" s="56"/>
      <c r="D32" s="56"/>
      <c r="F32" s="6" t="s">
        <v>41</v>
      </c>
      <c r="G32" s="56"/>
    </row>
    <row r="33" spans="1:8" s="6" customFormat="1" ht="17" customHeight="1"/>
    <row r="34" spans="1:8" s="6" customFormat="1" ht="17" customHeight="1">
      <c r="A34" s="6" t="s">
        <v>13</v>
      </c>
      <c r="B34" s="56"/>
      <c r="D34" s="56"/>
      <c r="F34" s="92" t="s">
        <v>14</v>
      </c>
      <c r="G34" s="92"/>
      <c r="H34" s="56"/>
    </row>
    <row r="35" spans="1:8" s="6" customFormat="1" ht="17" customHeight="1"/>
    <row r="36" spans="1:8" s="6" customFormat="1" ht="17" customHeight="1">
      <c r="A36" s="6" t="s">
        <v>46</v>
      </c>
      <c r="B36" s="56"/>
      <c r="D36" s="56"/>
    </row>
  </sheetData>
  <sheetProtection password="EA2C" sheet="1" objects="1" scenarios="1"/>
  <mergeCells count="39">
    <mergeCell ref="F34:G34"/>
    <mergeCell ref="B6:K6"/>
    <mergeCell ref="B7:K7"/>
    <mergeCell ref="B8:K8"/>
    <mergeCell ref="B9:K9"/>
    <mergeCell ref="J16:K16"/>
    <mergeCell ref="J17:K17"/>
    <mergeCell ref="J18:K18"/>
    <mergeCell ref="H23:I23"/>
    <mergeCell ref="H24:I24"/>
    <mergeCell ref="H26:I26"/>
    <mergeCell ref="H25:I25"/>
    <mergeCell ref="J23:K23"/>
    <mergeCell ref="J25:K25"/>
    <mergeCell ref="J24:K24"/>
    <mergeCell ref="J26:K26"/>
    <mergeCell ref="A2:K2"/>
    <mergeCell ref="A13:K13"/>
    <mergeCell ref="A22:K22"/>
    <mergeCell ref="A10:K10"/>
    <mergeCell ref="F14:G14"/>
    <mergeCell ref="F15:G15"/>
    <mergeCell ref="F16:G16"/>
    <mergeCell ref="F17:G17"/>
    <mergeCell ref="F18:G18"/>
    <mergeCell ref="H14:I14"/>
    <mergeCell ref="H15:I15"/>
    <mergeCell ref="H16:I16"/>
    <mergeCell ref="H17:I17"/>
    <mergeCell ref="H18:I18"/>
    <mergeCell ref="J14:K14"/>
    <mergeCell ref="J15:K15"/>
    <mergeCell ref="J27:K27"/>
    <mergeCell ref="H27:I27"/>
    <mergeCell ref="F23:G23"/>
    <mergeCell ref="F24:G24"/>
    <mergeCell ref="F25:G25"/>
    <mergeCell ref="F26:G26"/>
    <mergeCell ref="F27:G27"/>
  </mergeCells>
  <phoneticPr fontId="13" type="noConversion"/>
  <pageMargins left="0.75" right="0.75" top="1" bottom="1" header="0.5" footer="0.5"/>
  <pageSetup paperSize="9" scale="50" orientation="portrait" horizontalDpi="4294967292" verticalDpi="4294967292"/>
  <colBreaks count="1" manualBreakCount="1">
    <brk id="11"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 workbookViewId="0">
      <selection activeCell="G18" sqref="G18"/>
    </sheetView>
  </sheetViews>
  <sheetFormatPr baseColWidth="10" defaultRowHeight="15" x14ac:dyDescent="0"/>
  <cols>
    <col min="1" max="1" width="23.33203125" style="34" customWidth="1"/>
    <col min="2" max="2" width="34.83203125" style="34" customWidth="1"/>
    <col min="3" max="5" width="22.1640625" style="34" customWidth="1"/>
    <col min="6" max="16384" width="10.83203125" style="34"/>
  </cols>
  <sheetData>
    <row r="1" spans="1:5" ht="172" customHeight="1" thickBot="1">
      <c r="A1" s="63"/>
      <c r="B1" s="63"/>
      <c r="C1" s="63"/>
      <c r="D1" s="63"/>
      <c r="E1" s="63"/>
    </row>
    <row r="2" spans="1:5" ht="50" customHeight="1" thickBot="1">
      <c r="A2" s="136" t="s">
        <v>43</v>
      </c>
      <c r="B2" s="137"/>
      <c r="C2" s="138"/>
      <c r="D2" s="138"/>
      <c r="E2" s="139"/>
    </row>
    <row r="3" spans="1:5" ht="25" customHeight="1" thickBot="1">
      <c r="A3" s="39"/>
      <c r="B3" s="39"/>
      <c r="C3" s="39"/>
      <c r="D3" s="39"/>
      <c r="E3" s="39"/>
    </row>
    <row r="4" spans="1:5" ht="20" customHeight="1" thickBot="1">
      <c r="A4" s="163" t="s">
        <v>0</v>
      </c>
      <c r="B4" s="164"/>
      <c r="C4" s="40" t="s">
        <v>27</v>
      </c>
      <c r="D4" s="40" t="s">
        <v>28</v>
      </c>
      <c r="E4" s="41" t="s">
        <v>1</v>
      </c>
    </row>
    <row r="5" spans="1:5" ht="20" customHeight="1">
      <c r="A5" s="146" t="s">
        <v>35</v>
      </c>
      <c r="B5" s="147"/>
      <c r="C5" s="147"/>
      <c r="D5" s="147"/>
      <c r="E5" s="148"/>
    </row>
    <row r="6" spans="1:5" ht="20" customHeight="1">
      <c r="A6" s="151" t="s">
        <v>49</v>
      </c>
      <c r="B6" s="153"/>
      <c r="C6" s="42">
        <v>81</v>
      </c>
      <c r="D6" s="29"/>
      <c r="E6" s="30">
        <f>D6*C6</f>
        <v>0</v>
      </c>
    </row>
    <row r="7" spans="1:5" ht="20" customHeight="1">
      <c r="A7" s="151" t="s">
        <v>50</v>
      </c>
      <c r="B7" s="153"/>
      <c r="C7" s="42">
        <v>39</v>
      </c>
      <c r="D7" s="29"/>
      <c r="E7" s="32">
        <f t="shared" ref="E7:E11" si="0">D7*C7</f>
        <v>0</v>
      </c>
    </row>
    <row r="8" spans="1:5" ht="20" customHeight="1">
      <c r="A8" s="151" t="s">
        <v>51</v>
      </c>
      <c r="B8" s="153"/>
      <c r="C8" s="42">
        <v>66</v>
      </c>
      <c r="D8" s="29"/>
      <c r="E8" s="30">
        <f t="shared" si="0"/>
        <v>0</v>
      </c>
    </row>
    <row r="9" spans="1:5" ht="20" customHeight="1">
      <c r="A9" s="151" t="s">
        <v>52</v>
      </c>
      <c r="B9" s="153"/>
      <c r="C9" s="42">
        <v>49</v>
      </c>
      <c r="D9" s="29"/>
      <c r="E9" s="30">
        <f t="shared" si="0"/>
        <v>0</v>
      </c>
    </row>
    <row r="10" spans="1:5" ht="20" customHeight="1">
      <c r="A10" s="151" t="s">
        <v>53</v>
      </c>
      <c r="B10" s="153"/>
      <c r="C10" s="42">
        <v>64</v>
      </c>
      <c r="D10" s="29"/>
      <c r="E10" s="30">
        <f t="shared" si="0"/>
        <v>0</v>
      </c>
    </row>
    <row r="11" spans="1:5" ht="20" customHeight="1">
      <c r="A11" s="151" t="s">
        <v>54</v>
      </c>
      <c r="B11" s="153"/>
      <c r="C11" s="42">
        <v>29</v>
      </c>
      <c r="D11" s="29"/>
      <c r="E11" s="30">
        <f t="shared" si="0"/>
        <v>0</v>
      </c>
    </row>
    <row r="12" spans="1:5" ht="20" customHeight="1">
      <c r="A12" s="151" t="s">
        <v>55</v>
      </c>
      <c r="B12" s="153"/>
      <c r="C12" s="42">
        <v>39</v>
      </c>
      <c r="D12" s="29"/>
      <c r="E12" s="30">
        <f t="shared" ref="E12" si="1">D12*C12</f>
        <v>0</v>
      </c>
    </row>
    <row r="13" spans="1:5" ht="20" customHeight="1">
      <c r="A13" s="154" t="s">
        <v>36</v>
      </c>
      <c r="B13" s="155"/>
      <c r="C13" s="155"/>
      <c r="D13" s="155"/>
      <c r="E13" s="156"/>
    </row>
    <row r="14" spans="1:5" ht="20" customHeight="1">
      <c r="A14" s="151" t="s">
        <v>74</v>
      </c>
      <c r="B14" s="153"/>
      <c r="C14" s="42">
        <f>300+120</f>
        <v>420</v>
      </c>
      <c r="D14" s="31"/>
      <c r="E14" s="32">
        <f>D14*C14</f>
        <v>0</v>
      </c>
    </row>
    <row r="15" spans="1:5" ht="20" customHeight="1">
      <c r="A15" s="151" t="s">
        <v>75</v>
      </c>
      <c r="B15" s="153"/>
      <c r="C15" s="42">
        <f>350+120</f>
        <v>470</v>
      </c>
      <c r="D15" s="31"/>
      <c r="E15" s="32">
        <f>D15*C15</f>
        <v>0</v>
      </c>
    </row>
    <row r="16" spans="1:5" ht="20" customHeight="1">
      <c r="A16" s="151" t="s">
        <v>73</v>
      </c>
      <c r="B16" s="153"/>
      <c r="C16" s="42">
        <f>390+120</f>
        <v>510</v>
      </c>
      <c r="D16" s="31"/>
      <c r="E16" s="32">
        <f t="shared" ref="E16" si="2">D16*C16</f>
        <v>0</v>
      </c>
    </row>
    <row r="17" spans="1:5" ht="20" customHeight="1">
      <c r="A17" s="151" t="s">
        <v>56</v>
      </c>
      <c r="B17" s="153"/>
      <c r="C17" s="42">
        <v>275</v>
      </c>
      <c r="D17" s="31"/>
      <c r="E17" s="32">
        <f>C17*D17</f>
        <v>0</v>
      </c>
    </row>
    <row r="18" spans="1:5" ht="20" customHeight="1">
      <c r="A18" s="151" t="s">
        <v>57</v>
      </c>
      <c r="B18" s="153"/>
      <c r="C18" s="160" t="s">
        <v>58</v>
      </c>
      <c r="D18" s="161"/>
      <c r="E18" s="162"/>
    </row>
    <row r="19" spans="1:5" ht="20" customHeight="1">
      <c r="A19" s="154" t="s">
        <v>37</v>
      </c>
      <c r="B19" s="155"/>
      <c r="C19" s="155"/>
      <c r="D19" s="155"/>
      <c r="E19" s="156"/>
    </row>
    <row r="20" spans="1:5" ht="20" customHeight="1">
      <c r="A20" s="151" t="s">
        <v>63</v>
      </c>
      <c r="B20" s="153"/>
      <c r="C20" s="42">
        <v>300</v>
      </c>
      <c r="D20" s="29"/>
      <c r="E20" s="30">
        <f>D20*C20</f>
        <v>0</v>
      </c>
    </row>
    <row r="21" spans="1:5" ht="20" customHeight="1">
      <c r="A21" s="151" t="s">
        <v>59</v>
      </c>
      <c r="B21" s="153"/>
      <c r="C21" s="42">
        <v>220</v>
      </c>
      <c r="D21" s="29"/>
      <c r="E21" s="30">
        <f>D21*C21</f>
        <v>0</v>
      </c>
    </row>
    <row r="22" spans="1:5" ht="20" customHeight="1">
      <c r="A22" s="154" t="s">
        <v>39</v>
      </c>
      <c r="B22" s="155"/>
      <c r="C22" s="155"/>
      <c r="D22" s="155"/>
      <c r="E22" s="156"/>
    </row>
    <row r="23" spans="1:5" ht="20" customHeight="1">
      <c r="A23" s="151" t="s">
        <v>34</v>
      </c>
      <c r="B23" s="152"/>
      <c r="C23" s="152"/>
      <c r="D23" s="153"/>
      <c r="E23" s="30">
        <f>SUM(E6:E21)</f>
        <v>0</v>
      </c>
    </row>
    <row r="24" spans="1:5" ht="20" customHeight="1">
      <c r="A24" s="151" t="s">
        <v>45</v>
      </c>
      <c r="B24" s="153"/>
      <c r="C24" s="149">
        <v>0.1</v>
      </c>
      <c r="D24" s="150"/>
      <c r="E24" s="30">
        <f>E23*C24</f>
        <v>0</v>
      </c>
    </row>
    <row r="25" spans="1:5" ht="20" customHeight="1" thickBot="1">
      <c r="A25" s="157" t="s">
        <v>40</v>
      </c>
      <c r="B25" s="158"/>
      <c r="C25" s="158"/>
      <c r="D25" s="158"/>
      <c r="E25" s="159"/>
    </row>
    <row r="26" spans="1:5" ht="20" customHeight="1" thickBot="1">
      <c r="A26" s="140" t="s">
        <v>2</v>
      </c>
      <c r="B26" s="141"/>
      <c r="C26" s="141"/>
      <c r="D26" s="141"/>
      <c r="E26" s="28">
        <f>E23+E24</f>
        <v>0</v>
      </c>
    </row>
    <row r="27" spans="1:5" ht="20" customHeight="1" thickBot="1">
      <c r="A27" s="142" t="s">
        <v>16</v>
      </c>
      <c r="B27" s="143"/>
      <c r="C27" s="143"/>
      <c r="D27" s="143"/>
      <c r="E27" s="28">
        <f>E26*0.2</f>
        <v>0</v>
      </c>
    </row>
    <row r="28" spans="1:5" ht="20" customHeight="1" thickBot="1">
      <c r="A28" s="144" t="s">
        <v>31</v>
      </c>
      <c r="B28" s="145"/>
      <c r="C28" s="145"/>
      <c r="D28" s="145"/>
      <c r="E28" s="28">
        <f>E26+E27</f>
        <v>0</v>
      </c>
    </row>
    <row r="29" spans="1:5">
      <c r="A29" s="63"/>
      <c r="B29" s="63"/>
      <c r="C29" s="63"/>
      <c r="D29" s="63"/>
      <c r="E29" s="63"/>
    </row>
    <row r="30" spans="1:5">
      <c r="A30" s="63"/>
      <c r="B30" s="63"/>
      <c r="C30" s="63"/>
      <c r="D30" s="63"/>
      <c r="E30" s="63"/>
    </row>
    <row r="31" spans="1:5">
      <c r="A31" s="64" t="s">
        <v>44</v>
      </c>
      <c r="B31" s="64"/>
      <c r="C31" s="63"/>
      <c r="D31" s="63"/>
      <c r="E31" s="63"/>
    </row>
    <row r="32" spans="1:5">
      <c r="A32" s="64"/>
      <c r="B32" s="64"/>
      <c r="C32" s="63"/>
      <c r="D32" s="63"/>
      <c r="E32" s="63"/>
    </row>
    <row r="33" spans="1:5">
      <c r="A33" s="64"/>
      <c r="B33" s="64"/>
      <c r="C33" s="63"/>
      <c r="D33" s="63"/>
      <c r="E33" s="63"/>
    </row>
    <row r="34" spans="1:5">
      <c r="A34" s="63"/>
      <c r="B34" s="63"/>
      <c r="C34" s="63"/>
      <c r="D34" s="63"/>
      <c r="E34" s="63"/>
    </row>
    <row r="35" spans="1:5" s="6" customFormat="1" ht="17" customHeight="1">
      <c r="A35" s="45" t="s">
        <v>12</v>
      </c>
      <c r="B35" s="56"/>
      <c r="C35" s="45" t="s">
        <v>41</v>
      </c>
      <c r="D35" s="56"/>
      <c r="E35" s="45"/>
    </row>
    <row r="36" spans="1:5" s="6" customFormat="1" ht="17" customHeight="1">
      <c r="A36" s="45"/>
      <c r="B36" s="45"/>
      <c r="C36" s="45"/>
      <c r="D36" s="45"/>
      <c r="E36" s="45"/>
    </row>
    <row r="37" spans="1:5" s="6" customFormat="1" ht="17" customHeight="1">
      <c r="A37" s="45" t="s">
        <v>13</v>
      </c>
      <c r="B37" s="56"/>
      <c r="C37" s="45" t="s">
        <v>14</v>
      </c>
      <c r="D37" s="56"/>
      <c r="E37" s="45"/>
    </row>
    <row r="38" spans="1:5" s="6" customFormat="1" ht="17" customHeight="1">
      <c r="A38" s="45"/>
      <c r="B38" s="45"/>
      <c r="C38" s="45"/>
      <c r="D38" s="45"/>
      <c r="E38" s="45"/>
    </row>
    <row r="39" spans="1:5" s="6" customFormat="1" ht="17" customHeight="1">
      <c r="A39" s="45" t="s">
        <v>15</v>
      </c>
      <c r="B39" s="56"/>
      <c r="C39" s="45"/>
      <c r="D39" s="45"/>
      <c r="E39" s="45"/>
    </row>
    <row r="40" spans="1:5">
      <c r="A40" s="63"/>
      <c r="B40" s="63"/>
      <c r="C40" s="63"/>
      <c r="D40" s="63"/>
      <c r="E40" s="63"/>
    </row>
    <row r="41" spans="1:5">
      <c r="A41" s="63"/>
      <c r="B41" s="63"/>
      <c r="C41" s="63"/>
      <c r="D41" s="63"/>
      <c r="E41" s="63"/>
    </row>
  </sheetData>
  <sheetProtection password="EA2C" sheet="1" objects="1" scenarios="1"/>
  <mergeCells count="28">
    <mergeCell ref="A21:B21"/>
    <mergeCell ref="A24:B24"/>
    <mergeCell ref="A4:B4"/>
    <mergeCell ref="A16:B16"/>
    <mergeCell ref="A15:B15"/>
    <mergeCell ref="A14:B14"/>
    <mergeCell ref="A17:B17"/>
    <mergeCell ref="A8:B8"/>
    <mergeCell ref="A9:B9"/>
    <mergeCell ref="A10:B10"/>
    <mergeCell ref="A11:B11"/>
    <mergeCell ref="A12:B12"/>
    <mergeCell ref="A2:E2"/>
    <mergeCell ref="A26:D26"/>
    <mergeCell ref="A27:D27"/>
    <mergeCell ref="A28:D28"/>
    <mergeCell ref="A5:E5"/>
    <mergeCell ref="C24:D24"/>
    <mergeCell ref="A23:D23"/>
    <mergeCell ref="A22:E22"/>
    <mergeCell ref="A25:E25"/>
    <mergeCell ref="A13:E13"/>
    <mergeCell ref="A19:E19"/>
    <mergeCell ref="C18:E18"/>
    <mergeCell ref="A6:B6"/>
    <mergeCell ref="A7:B7"/>
    <mergeCell ref="A18:B18"/>
    <mergeCell ref="A20:B20"/>
  </mergeCells>
  <phoneticPr fontId="13" type="noConversion"/>
  <pageMargins left="0.75" right="0.75" top="1" bottom="1" header="0.5" footer="0.5"/>
  <pageSetup paperSize="9" scale="64" orientation="portrait" horizontalDpi="4294967292" verticalDpi="4294967292"/>
  <colBreaks count="1" manualBreakCount="1">
    <brk id="5"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RECAPITULATIF</vt:lpstr>
      <vt:lpstr>Packages stands</vt:lpstr>
      <vt:lpstr>Besoins complémentaires</vt: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Cécile ROUSSEAU</cp:lastModifiedBy>
  <cp:lastPrinted>2019-02-05T14:31:37Z</cp:lastPrinted>
  <dcterms:created xsi:type="dcterms:W3CDTF">2018-03-27T14:08:44Z</dcterms:created>
  <dcterms:modified xsi:type="dcterms:W3CDTF">2019-04-03T08:11:12Z</dcterms:modified>
</cp:coreProperties>
</file>